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bookViews>
    <workbookView xWindow="0" yWindow="0" windowWidth="20490" windowHeight="7155"/>
  </bookViews>
  <sheets>
    <sheet name="прил №1" sheetId="1" r:id="rId1"/>
    <sheet name="прил №5" sheetId="2" r:id="rId2"/>
    <sheet name="прил №6" sheetId="3" r:id="rId3"/>
    <sheet name="приложение 7" sheetId="5" r:id="rId4"/>
    <sheet name="приложение 8" sheetId="6" r:id="rId5"/>
    <sheet name="приложение 9" sheetId="7" r:id="rId6"/>
  </sheets>
  <calcPr calcId="152511"/>
</workbook>
</file>

<file path=xl/calcChain.xml><?xml version="1.0" encoding="utf-8"?>
<calcChain xmlns="http://schemas.openxmlformats.org/spreadsheetml/2006/main">
  <c r="P12" i="7" l="1"/>
  <c r="P11" i="7" s="1"/>
  <c r="N13" i="7"/>
  <c r="N12" i="7" s="1"/>
  <c r="N11" i="7" s="1"/>
  <c r="O13" i="7"/>
  <c r="O12" i="7" s="1"/>
  <c r="O11" i="7" s="1"/>
  <c r="P13" i="7"/>
  <c r="N15" i="7"/>
  <c r="N16" i="7"/>
  <c r="O16" i="7"/>
  <c r="O15" i="7" s="1"/>
  <c r="P16" i="7"/>
  <c r="P15" i="7" s="1"/>
  <c r="N17" i="7"/>
  <c r="O17" i="7"/>
  <c r="P17" i="7"/>
  <c r="N23" i="7"/>
  <c r="N22" i="7" s="1"/>
  <c r="P23" i="7"/>
  <c r="P22" i="7" s="1"/>
  <c r="N24" i="7"/>
  <c r="O24" i="7"/>
  <c r="O23" i="7" s="1"/>
  <c r="O22" i="7" s="1"/>
  <c r="P24" i="7"/>
  <c r="N28" i="7"/>
  <c r="N27" i="7" s="1"/>
  <c r="N26" i="7" s="1"/>
  <c r="N29" i="7"/>
  <c r="O29" i="7"/>
  <c r="O28" i="7" s="1"/>
  <c r="O27" i="7" s="1"/>
  <c r="O26" i="7" s="1"/>
  <c r="P29" i="7"/>
  <c r="P28" i="7" s="1"/>
  <c r="P27" i="7" s="1"/>
  <c r="P26" i="7" s="1"/>
  <c r="N34" i="7"/>
  <c r="N33" i="7" s="1"/>
  <c r="N32" i="7" s="1"/>
  <c r="N35" i="7"/>
  <c r="O35" i="7"/>
  <c r="O34" i="7" s="1"/>
  <c r="O33" i="7" s="1"/>
  <c r="O32" i="7" s="1"/>
  <c r="P35" i="7"/>
  <c r="P34" i="7" s="1"/>
  <c r="P33" i="7" s="1"/>
  <c r="P32" i="7" s="1"/>
  <c r="N39" i="7"/>
  <c r="N38" i="7" s="1"/>
  <c r="N37" i="7" s="1"/>
  <c r="N40" i="7"/>
  <c r="O40" i="7"/>
  <c r="O39" i="7" s="1"/>
  <c r="O38" i="7" s="1"/>
  <c r="O37" i="7" s="1"/>
  <c r="P40" i="7"/>
  <c r="P39" i="7" s="1"/>
  <c r="P38" i="7" s="1"/>
  <c r="P37" i="7" s="1"/>
  <c r="N43" i="7"/>
  <c r="N44" i="7"/>
  <c r="N45" i="7"/>
  <c r="O45" i="7"/>
  <c r="O44" i="7" s="1"/>
  <c r="P45" i="7"/>
  <c r="P43" i="7" s="1"/>
  <c r="N49" i="7"/>
  <c r="N48" i="7" s="1"/>
  <c r="N47" i="7" s="1"/>
  <c r="N52" i="7"/>
  <c r="N51" i="7" s="1"/>
  <c r="P52" i="7"/>
  <c r="P51" i="7" s="1"/>
  <c r="N53" i="7"/>
  <c r="O53" i="7"/>
  <c r="O52" i="7" s="1"/>
  <c r="O51" i="7" s="1"/>
  <c r="P53" i="7"/>
  <c r="N57" i="7"/>
  <c r="N56" i="7" s="1"/>
  <c r="N55" i="7" s="1"/>
  <c r="P57" i="7"/>
  <c r="P56" i="7" s="1"/>
  <c r="P55" i="7" s="1"/>
  <c r="N58" i="7"/>
  <c r="O58" i="7"/>
  <c r="O57" i="7" s="1"/>
  <c r="O56" i="7" s="1"/>
  <c r="O55" i="7" s="1"/>
  <c r="P58" i="7"/>
  <c r="N62" i="7"/>
  <c r="N61" i="7" s="1"/>
  <c r="N60" i="7" s="1"/>
  <c r="O66" i="7"/>
  <c r="O65" i="7" s="1"/>
  <c r="N67" i="7"/>
  <c r="N66" i="7" s="1"/>
  <c r="N65" i="7" s="1"/>
  <c r="N64" i="7" s="1"/>
  <c r="O67" i="7"/>
  <c r="P67" i="7"/>
  <c r="P66" i="7" s="1"/>
  <c r="P65" i="7" s="1"/>
  <c r="N70" i="7"/>
  <c r="N69" i="7" s="1"/>
  <c r="P70" i="7"/>
  <c r="P69" i="7" s="1"/>
  <c r="N71" i="7"/>
  <c r="O71" i="7"/>
  <c r="O70" i="7" s="1"/>
  <c r="O69" i="7" s="1"/>
  <c r="P71" i="7"/>
  <c r="O73" i="7"/>
  <c r="P73" i="7"/>
  <c r="N75" i="7"/>
  <c r="N74" i="7" s="1"/>
  <c r="N73" i="7" s="1"/>
  <c r="O75" i="7"/>
  <c r="P75" i="7"/>
  <c r="O79" i="7"/>
  <c r="O78" i="7" s="1"/>
  <c r="O77" i="7" s="1"/>
  <c r="N80" i="7"/>
  <c r="N79" i="7" s="1"/>
  <c r="N78" i="7" s="1"/>
  <c r="N77" i="7" s="1"/>
  <c r="O80" i="7"/>
  <c r="P80" i="7"/>
  <c r="P79" i="7" s="1"/>
  <c r="P78" i="7" s="1"/>
  <c r="P77" i="7" s="1"/>
  <c r="O84" i="7"/>
  <c r="N85" i="7"/>
  <c r="N84" i="7" s="1"/>
  <c r="O85" i="7"/>
  <c r="P85" i="7"/>
  <c r="P84" i="7" s="1"/>
  <c r="O89" i="7"/>
  <c r="O88" i="7" s="1"/>
  <c r="O87" i="7" s="1"/>
  <c r="N90" i="7"/>
  <c r="N89" i="7" s="1"/>
  <c r="N88" i="7" s="1"/>
  <c r="O90" i="7"/>
  <c r="P90" i="7"/>
  <c r="P89" i="7" s="1"/>
  <c r="P88" i="7" s="1"/>
  <c r="P87" i="7" s="1"/>
  <c r="N93" i="7"/>
  <c r="N92" i="7" s="1"/>
  <c r="P93" i="7"/>
  <c r="P92" i="7" s="1"/>
  <c r="N94" i="7"/>
  <c r="O94" i="7"/>
  <c r="O93" i="7" s="1"/>
  <c r="O92" i="7" s="1"/>
  <c r="P94" i="7"/>
  <c r="O10" i="7" l="1"/>
  <c r="O9" i="7" s="1"/>
  <c r="O96" i="7" s="1"/>
  <c r="O64" i="7"/>
  <c r="N10" i="7"/>
  <c r="N87" i="7"/>
  <c r="P64" i="7"/>
  <c r="P44" i="7"/>
  <c r="P42" i="7"/>
  <c r="N42" i="7"/>
  <c r="P10" i="7"/>
  <c r="O43" i="7"/>
  <c r="O42" i="7" s="1"/>
  <c r="O13" i="6"/>
  <c r="O12" i="6" s="1"/>
  <c r="O11" i="6" s="1"/>
  <c r="O10" i="6" s="1"/>
  <c r="P13" i="6"/>
  <c r="P9" i="6" s="1"/>
  <c r="Q13" i="6"/>
  <c r="Q9" i="6" s="1"/>
  <c r="O19" i="6"/>
  <c r="O18" i="6" s="1"/>
  <c r="O20" i="6"/>
  <c r="P20" i="6"/>
  <c r="P19" i="6" s="1"/>
  <c r="P18" i="6" s="1"/>
  <c r="Q20" i="6"/>
  <c r="Q19" i="6" s="1"/>
  <c r="Q18" i="6" s="1"/>
  <c r="O23" i="6"/>
  <c r="P23" i="6"/>
  <c r="Q23" i="6"/>
  <c r="O27" i="6"/>
  <c r="P27" i="6"/>
  <c r="Q27" i="6"/>
  <c r="Q32" i="6"/>
  <c r="Q31" i="6" s="1"/>
  <c r="Q30" i="6" s="1"/>
  <c r="O33" i="6"/>
  <c r="O32" i="6" s="1"/>
  <c r="O31" i="6" s="1"/>
  <c r="O30" i="6" s="1"/>
  <c r="P33" i="6"/>
  <c r="P32" i="6" s="1"/>
  <c r="P31" i="6" s="1"/>
  <c r="P30" i="6" s="1"/>
  <c r="Q33" i="6"/>
  <c r="O39" i="6"/>
  <c r="O38" i="6" s="1"/>
  <c r="P39" i="6"/>
  <c r="P38" i="6" s="1"/>
  <c r="Q39" i="6"/>
  <c r="Q38" i="6" s="1"/>
  <c r="P41" i="6"/>
  <c r="O44" i="6"/>
  <c r="O43" i="6" s="1"/>
  <c r="P45" i="6"/>
  <c r="O46" i="6"/>
  <c r="O42" i="6" s="1"/>
  <c r="P46" i="6"/>
  <c r="P44" i="6" s="1"/>
  <c r="P43" i="6" s="1"/>
  <c r="Q46" i="6"/>
  <c r="Q45" i="6" s="1"/>
  <c r="O49" i="6"/>
  <c r="P49" i="6"/>
  <c r="Q49" i="6"/>
  <c r="O55" i="6"/>
  <c r="O54" i="6" s="1"/>
  <c r="Q55" i="6"/>
  <c r="Q54" i="6" s="1"/>
  <c r="O56" i="6"/>
  <c r="P56" i="6"/>
  <c r="P55" i="6" s="1"/>
  <c r="P54" i="6" s="1"/>
  <c r="Q56" i="6"/>
  <c r="P62" i="6"/>
  <c r="P61" i="6" s="1"/>
  <c r="O63" i="6"/>
  <c r="O62" i="6" s="1"/>
  <c r="O61" i="6" s="1"/>
  <c r="P63" i="6"/>
  <c r="Q63" i="6"/>
  <c r="Q62" i="6" s="1"/>
  <c r="Q61" i="6" s="1"/>
  <c r="P69" i="6"/>
  <c r="P68" i="6" s="1"/>
  <c r="O70" i="6"/>
  <c r="O69" i="6" s="1"/>
  <c r="P70" i="6"/>
  <c r="Q70" i="6"/>
  <c r="Q69" i="6" s="1"/>
  <c r="P73" i="6"/>
  <c r="O74" i="6"/>
  <c r="O73" i="6" s="1"/>
  <c r="P74" i="6"/>
  <c r="Q74" i="6"/>
  <c r="Q73" i="6" s="1"/>
  <c r="P76" i="6"/>
  <c r="O77" i="6"/>
  <c r="O76" i="6" s="1"/>
  <c r="P77" i="6"/>
  <c r="Q77" i="6"/>
  <c r="Q76" i="6" s="1"/>
  <c r="Q82" i="6"/>
  <c r="Q81" i="6" s="1"/>
  <c r="Q80" i="6" s="1"/>
  <c r="Q79" i="6" s="1"/>
  <c r="Q83" i="6"/>
  <c r="P88" i="6"/>
  <c r="P87" i="6" s="1"/>
  <c r="P86" i="6" s="1"/>
  <c r="O89" i="6"/>
  <c r="O88" i="6" s="1"/>
  <c r="O87" i="6" s="1"/>
  <c r="O86" i="6" s="1"/>
  <c r="O85" i="6" s="1"/>
  <c r="P89" i="6"/>
  <c r="Q89" i="6"/>
  <c r="Q88" i="6" s="1"/>
  <c r="Q87" i="6" s="1"/>
  <c r="Q86" i="6" s="1"/>
  <c r="Q85" i="6" s="1"/>
  <c r="O94" i="6"/>
  <c r="O93" i="6" s="1"/>
  <c r="O92" i="6" s="1"/>
  <c r="O91" i="6" s="1"/>
  <c r="Q94" i="6"/>
  <c r="Q93" i="6" s="1"/>
  <c r="Q92" i="6" s="1"/>
  <c r="Q91" i="6" s="1"/>
  <c r="O95" i="6"/>
  <c r="P95" i="6"/>
  <c r="P94" i="6" s="1"/>
  <c r="P93" i="6" s="1"/>
  <c r="Q95" i="6"/>
  <c r="O98" i="6"/>
  <c r="Q98" i="6"/>
  <c r="O99" i="6"/>
  <c r="P99" i="6"/>
  <c r="P98" i="6" s="1"/>
  <c r="Q99" i="6"/>
  <c r="O105" i="6"/>
  <c r="P105" i="6"/>
  <c r="Q105" i="6"/>
  <c r="P107" i="6"/>
  <c r="P104" i="6" s="1"/>
  <c r="P103" i="6" s="1"/>
  <c r="P102" i="6" s="1"/>
  <c r="P101" i="6" s="1"/>
  <c r="O108" i="6"/>
  <c r="O107" i="6" s="1"/>
  <c r="P108" i="6"/>
  <c r="Q108" i="6"/>
  <c r="Q107" i="6" s="1"/>
  <c r="O111" i="6"/>
  <c r="P111" i="6"/>
  <c r="Q111" i="6"/>
  <c r="O117" i="6"/>
  <c r="O116" i="6" s="1"/>
  <c r="Q117" i="6"/>
  <c r="Q116" i="6" s="1"/>
  <c r="O118" i="6"/>
  <c r="P118" i="6"/>
  <c r="P117" i="6" s="1"/>
  <c r="P116" i="6" s="1"/>
  <c r="Q118" i="6"/>
  <c r="N9" i="7" l="1"/>
  <c r="N96" i="7" s="1"/>
  <c r="P9" i="7"/>
  <c r="P96" i="7" s="1"/>
  <c r="P114" i="6"/>
  <c r="P113" i="6" s="1"/>
  <c r="P115" i="6"/>
  <c r="O68" i="6"/>
  <c r="Q36" i="6"/>
  <c r="Q35" i="6" s="1"/>
  <c r="Q37" i="6"/>
  <c r="O17" i="6"/>
  <c r="O16" i="6"/>
  <c r="Q52" i="6"/>
  <c r="Q53" i="6"/>
  <c r="Q68" i="6"/>
  <c r="Q60" i="6"/>
  <c r="Q59" i="6"/>
  <c r="O53" i="6"/>
  <c r="O52" i="6"/>
  <c r="O37" i="6"/>
  <c r="O36" i="6"/>
  <c r="O35" i="6" s="1"/>
  <c r="P17" i="6"/>
  <c r="P16" i="6"/>
  <c r="P8" i="6"/>
  <c r="P92" i="6"/>
  <c r="P91" i="6"/>
  <c r="O60" i="6"/>
  <c r="O59" i="6"/>
  <c r="O104" i="6"/>
  <c r="O103" i="6" s="1"/>
  <c r="O102" i="6" s="1"/>
  <c r="O101" i="6" s="1"/>
  <c r="P66" i="6"/>
  <c r="P65" i="6" s="1"/>
  <c r="P67" i="6"/>
  <c r="P60" i="6"/>
  <c r="P59" i="6"/>
  <c r="P37" i="6"/>
  <c r="P36" i="6"/>
  <c r="P35" i="6" s="1"/>
  <c r="Q16" i="6"/>
  <c r="Q8" i="6" s="1"/>
  <c r="Q17" i="6"/>
  <c r="Q114" i="6"/>
  <c r="Q113" i="6" s="1"/>
  <c r="Q115" i="6"/>
  <c r="O115" i="6"/>
  <c r="O114" i="6"/>
  <c r="O113" i="6" s="1"/>
  <c r="Q104" i="6"/>
  <c r="Q103" i="6" s="1"/>
  <c r="Q102" i="6" s="1"/>
  <c r="Q101" i="6" s="1"/>
  <c r="P85" i="6"/>
  <c r="P53" i="6"/>
  <c r="P52" i="6"/>
  <c r="O9" i="6"/>
  <c r="O45" i="6"/>
  <c r="P42" i="6"/>
  <c r="O41" i="6"/>
  <c r="Q12" i="6"/>
  <c r="Q11" i="6" s="1"/>
  <c r="Q10" i="6" s="1"/>
  <c r="Q44" i="6"/>
  <c r="Q43" i="6" s="1"/>
  <c r="Q42" i="6" s="1"/>
  <c r="Q41" i="6" s="1"/>
  <c r="P12" i="6"/>
  <c r="P11" i="6" s="1"/>
  <c r="P10" i="6" s="1"/>
  <c r="O67" i="6" l="1"/>
  <c r="O66" i="6"/>
  <c r="O65" i="6" s="1"/>
  <c r="O8" i="6"/>
  <c r="O51" i="6"/>
  <c r="Q67" i="6"/>
  <c r="Q66" i="6"/>
  <c r="Q65" i="6" s="1"/>
  <c r="Q51" i="6"/>
  <c r="Q120" i="6" s="1"/>
  <c r="P51" i="6"/>
  <c r="P120" i="6" s="1"/>
  <c r="O120" i="6" l="1"/>
  <c r="N11" i="5" l="1"/>
  <c r="N10" i="5" s="1"/>
  <c r="L12" i="5"/>
  <c r="L11" i="5" s="1"/>
  <c r="M12" i="5"/>
  <c r="M11" i="5" s="1"/>
  <c r="N12" i="5"/>
  <c r="N16" i="5"/>
  <c r="N15" i="5" s="1"/>
  <c r="L17" i="5"/>
  <c r="L16" i="5" s="1"/>
  <c r="M17" i="5"/>
  <c r="M16" i="5" s="1"/>
  <c r="N17" i="5"/>
  <c r="N24" i="5"/>
  <c r="N23" i="5" s="1"/>
  <c r="N22" i="5" s="1"/>
  <c r="L25" i="5"/>
  <c r="L24" i="5" s="1"/>
  <c r="L23" i="5" s="1"/>
  <c r="L22" i="5" s="1"/>
  <c r="M25" i="5"/>
  <c r="M24" i="5" s="1"/>
  <c r="M23" i="5" s="1"/>
  <c r="M22" i="5" s="1"/>
  <c r="N25" i="5"/>
  <c r="J29" i="5"/>
  <c r="L29" i="5"/>
  <c r="L28" i="5" s="1"/>
  <c r="L27" i="5" s="1"/>
  <c r="M29" i="5"/>
  <c r="M28" i="5" s="1"/>
  <c r="M27" i="5" s="1"/>
  <c r="N29" i="5"/>
  <c r="N28" i="5" s="1"/>
  <c r="N27" i="5" s="1"/>
  <c r="M34" i="5"/>
  <c r="M33" i="5" s="1"/>
  <c r="L35" i="5"/>
  <c r="L34" i="5" s="1"/>
  <c r="M35" i="5"/>
  <c r="N35" i="5"/>
  <c r="N34" i="5" s="1"/>
  <c r="N41" i="5"/>
  <c r="N40" i="5" s="1"/>
  <c r="L42" i="5"/>
  <c r="L41" i="5" s="1"/>
  <c r="M42" i="5"/>
  <c r="M41" i="5" s="1"/>
  <c r="N42" i="5"/>
  <c r="M44" i="5"/>
  <c r="M45" i="5"/>
  <c r="M46" i="5"/>
  <c r="N46" i="5"/>
  <c r="N45" i="5" s="1"/>
  <c r="L47" i="5"/>
  <c r="L46" i="5" s="1"/>
  <c r="M47" i="5"/>
  <c r="N47" i="5"/>
  <c r="L53" i="5"/>
  <c r="L52" i="5" s="1"/>
  <c r="L51" i="5" s="1"/>
  <c r="L50" i="5" s="1"/>
  <c r="L49" i="5" s="1"/>
  <c r="M53" i="5"/>
  <c r="M52" i="5" s="1"/>
  <c r="M51" i="5" s="1"/>
  <c r="M50" i="5" s="1"/>
  <c r="M49" i="5" s="1"/>
  <c r="N53" i="5"/>
  <c r="L55" i="5"/>
  <c r="L57" i="5"/>
  <c r="M57" i="5"/>
  <c r="N57" i="5"/>
  <c r="N52" i="5" s="1"/>
  <c r="M59" i="5"/>
  <c r="M60" i="5"/>
  <c r="L61" i="5"/>
  <c r="L60" i="5" s="1"/>
  <c r="L59" i="5" s="1"/>
  <c r="M61" i="5"/>
  <c r="N62" i="5"/>
  <c r="N61" i="5" s="1"/>
  <c r="N60" i="5" s="1"/>
  <c r="N59" i="5" s="1"/>
  <c r="M66" i="5"/>
  <c r="M65" i="5" s="1"/>
  <c r="L67" i="5"/>
  <c r="L66" i="5" s="1"/>
  <c r="L65" i="5" s="1"/>
  <c r="M67" i="5"/>
  <c r="N67" i="5"/>
  <c r="N66" i="5" s="1"/>
  <c r="N65" i="5" s="1"/>
  <c r="M71" i="5"/>
  <c r="M70" i="5" s="1"/>
  <c r="L72" i="5"/>
  <c r="M72" i="5"/>
  <c r="N72" i="5"/>
  <c r="N71" i="5" s="1"/>
  <c r="N70" i="5" s="1"/>
  <c r="N69" i="5" s="1"/>
  <c r="L74" i="5"/>
  <c r="L71" i="5" s="1"/>
  <c r="L70" i="5" s="1"/>
  <c r="L69" i="5" s="1"/>
  <c r="M74" i="5"/>
  <c r="N74" i="5"/>
  <c r="L80" i="5"/>
  <c r="L79" i="5" s="1"/>
  <c r="M80" i="5"/>
  <c r="M79" i="5" s="1"/>
  <c r="N80" i="5"/>
  <c r="L82" i="5"/>
  <c r="M82" i="5"/>
  <c r="N82" i="5"/>
  <c r="N79" i="5" s="1"/>
  <c r="L84" i="5"/>
  <c r="M84" i="5"/>
  <c r="N84" i="5"/>
  <c r="M87" i="5"/>
  <c r="M86" i="5" s="1"/>
  <c r="M88" i="5"/>
  <c r="M89" i="5"/>
  <c r="N89" i="5"/>
  <c r="N88" i="5" s="1"/>
  <c r="L90" i="5"/>
  <c r="L89" i="5" s="1"/>
  <c r="M90" i="5"/>
  <c r="N90" i="5"/>
  <c r="N77" i="5" l="1"/>
  <c r="N76" i="5" s="1"/>
  <c r="N78" i="5"/>
  <c r="M77" i="5"/>
  <c r="M76" i="5" s="1"/>
  <c r="M78" i="5"/>
  <c r="L78" i="5"/>
  <c r="L77" i="5"/>
  <c r="L76" i="5" s="1"/>
  <c r="N64" i="5"/>
  <c r="M39" i="5"/>
  <c r="M38" i="5" s="1"/>
  <c r="M40" i="5"/>
  <c r="M14" i="5"/>
  <c r="M15" i="5"/>
  <c r="M9" i="5"/>
  <c r="M10" i="5"/>
  <c r="N50" i="5"/>
  <c r="N49" i="5" s="1"/>
  <c r="N51" i="5"/>
  <c r="L39" i="5"/>
  <c r="L40" i="5"/>
  <c r="L32" i="5"/>
  <c r="L31" i="5" s="1"/>
  <c r="L33" i="5"/>
  <c r="L14" i="5"/>
  <c r="L15" i="5"/>
  <c r="L10" i="5"/>
  <c r="L9" i="5"/>
  <c r="L8" i="5" s="1"/>
  <c r="L87" i="5"/>
  <c r="L86" i="5" s="1"/>
  <c r="L88" i="5"/>
  <c r="N33" i="5"/>
  <c r="N32" i="5"/>
  <c r="N31" i="5" s="1"/>
  <c r="L64" i="5"/>
  <c r="L44" i="5"/>
  <c r="L45" i="5"/>
  <c r="N87" i="5"/>
  <c r="N86" i="5" s="1"/>
  <c r="M69" i="5"/>
  <c r="M64" i="5" s="1"/>
  <c r="N44" i="5"/>
  <c r="N39" i="5"/>
  <c r="N38" i="5" s="1"/>
  <c r="M32" i="5"/>
  <c r="M31" i="5" s="1"/>
  <c r="N14" i="5"/>
  <c r="N9" i="5"/>
  <c r="D58" i="2"/>
  <c r="D57" i="2" s="1"/>
  <c r="D56" i="2" s="1"/>
  <c r="E58" i="2"/>
  <c r="E57" i="2" s="1"/>
  <c r="E56" i="2" s="1"/>
  <c r="C58" i="2"/>
  <c r="C57" i="2" s="1"/>
  <c r="C56" i="2" s="1"/>
  <c r="D29" i="3"/>
  <c r="E29" i="3"/>
  <c r="C29" i="3"/>
  <c r="E13" i="3"/>
  <c r="E36" i="3" s="1"/>
  <c r="E21" i="1" s="1"/>
  <c r="E20" i="1" s="1"/>
  <c r="E19" i="1" s="1"/>
  <c r="E18" i="1" s="1"/>
  <c r="D13" i="3"/>
  <c r="D36" i="3" s="1"/>
  <c r="D21" i="1" s="1"/>
  <c r="D20" i="1" s="1"/>
  <c r="D19" i="1" s="1"/>
  <c r="D18" i="1" s="1"/>
  <c r="C13" i="3"/>
  <c r="C36" i="3" s="1"/>
  <c r="C21" i="1" s="1"/>
  <c r="C20" i="1" s="1"/>
  <c r="C19" i="1" s="1"/>
  <c r="C18" i="1" s="1"/>
  <c r="E26" i="3"/>
  <c r="E29" i="2"/>
  <c r="D29" i="2"/>
  <c r="C29" i="2"/>
  <c r="E23" i="3"/>
  <c r="D23" i="3"/>
  <c r="C23" i="3"/>
  <c r="D26" i="3"/>
  <c r="C26" i="3"/>
  <c r="C62" i="2"/>
  <c r="C61" i="2" s="1"/>
  <c r="C60" i="2" s="1"/>
  <c r="D80" i="2"/>
  <c r="D79" i="2" s="1"/>
  <c r="E32" i="3"/>
  <c r="D32" i="3"/>
  <c r="E19" i="2"/>
  <c r="D19" i="2"/>
  <c r="C19" i="2"/>
  <c r="E80" i="2"/>
  <c r="E79" i="2"/>
  <c r="C80" i="2"/>
  <c r="C79" i="2" s="1"/>
  <c r="C67" i="2"/>
  <c r="C66" i="2"/>
  <c r="D67" i="2"/>
  <c r="D66" i="2" s="1"/>
  <c r="E72" i="2"/>
  <c r="D72" i="2"/>
  <c r="C72" i="2"/>
  <c r="E74" i="2"/>
  <c r="E71" i="2"/>
  <c r="D74" i="2"/>
  <c r="D71" i="2" s="1"/>
  <c r="C74" i="2"/>
  <c r="C71" i="2"/>
  <c r="C77" i="2"/>
  <c r="C76" i="2" s="1"/>
  <c r="C65" i="2" s="1"/>
  <c r="C64" i="2" s="1"/>
  <c r="C32" i="3"/>
  <c r="C34" i="3"/>
  <c r="E77" i="2"/>
  <c r="E76" i="2" s="1"/>
  <c r="E65" i="2" s="1"/>
  <c r="E64" i="2" s="1"/>
  <c r="D77" i="2"/>
  <c r="D76" i="2"/>
  <c r="E34" i="2"/>
  <c r="E33" i="2" s="1"/>
  <c r="E32" i="2" s="1"/>
  <c r="E31" i="2" s="1"/>
  <c r="D34" i="2"/>
  <c r="D33" i="2" s="1"/>
  <c r="D32" i="2" s="1"/>
  <c r="D31" i="2" s="1"/>
  <c r="E17" i="2"/>
  <c r="E16" i="2" s="1"/>
  <c r="E15" i="2" s="1"/>
  <c r="D17" i="2"/>
  <c r="D16" i="2" s="1"/>
  <c r="D15" i="2" s="1"/>
  <c r="C34" i="2"/>
  <c r="C33" i="2"/>
  <c r="C32" i="2" s="1"/>
  <c r="C31" i="2" s="1"/>
  <c r="E37" i="2"/>
  <c r="E36" i="2"/>
  <c r="D37" i="2"/>
  <c r="D36" i="2"/>
  <c r="C37" i="2"/>
  <c r="C36" i="2"/>
  <c r="E40" i="2"/>
  <c r="E39" i="2"/>
  <c r="D40" i="2"/>
  <c r="D39" i="2"/>
  <c r="C40" i="2"/>
  <c r="C39" i="2"/>
  <c r="E44" i="2"/>
  <c r="E43" i="2"/>
  <c r="D44" i="2"/>
  <c r="D43" i="2"/>
  <c r="C44" i="2"/>
  <c r="C43" i="2"/>
  <c r="E54" i="2"/>
  <c r="E53" i="2" s="1"/>
  <c r="D54" i="2"/>
  <c r="D53" i="2"/>
  <c r="C54" i="2"/>
  <c r="C53" i="2" s="1"/>
  <c r="E67" i="2"/>
  <c r="E66" i="2"/>
  <c r="E23" i="2"/>
  <c r="D23" i="2"/>
  <c r="D22" i="2"/>
  <c r="D21" i="2" s="1"/>
  <c r="C23" i="2"/>
  <c r="E25" i="2"/>
  <c r="E22" i="2"/>
  <c r="E21" i="2" s="1"/>
  <c r="D25" i="2"/>
  <c r="C25" i="2"/>
  <c r="E27" i="2"/>
  <c r="D27" i="2"/>
  <c r="C27" i="2"/>
  <c r="C22" i="2" s="1"/>
  <c r="C21" i="2" s="1"/>
  <c r="C17" i="2"/>
  <c r="C16" i="2"/>
  <c r="C15" i="2"/>
  <c r="E51" i="2"/>
  <c r="E50" i="2" s="1"/>
  <c r="E46" i="2" s="1"/>
  <c r="E42" i="2" s="1"/>
  <c r="D51" i="2"/>
  <c r="D50" i="2" s="1"/>
  <c r="D46" i="2" s="1"/>
  <c r="C51" i="2"/>
  <c r="C50" i="2"/>
  <c r="C46" i="2" s="1"/>
  <c r="C42" i="2" s="1"/>
  <c r="E34" i="3"/>
  <c r="D34" i="3"/>
  <c r="C21" i="3"/>
  <c r="C17" i="3"/>
  <c r="C19" i="3"/>
  <c r="C18" i="3" s="1"/>
  <c r="E21" i="3"/>
  <c r="D21" i="3"/>
  <c r="E17" i="3"/>
  <c r="D19" i="3"/>
  <c r="D18" i="3" s="1"/>
  <c r="D17" i="3"/>
  <c r="E19" i="3"/>
  <c r="E18" i="3" s="1"/>
  <c r="N8" i="5" l="1"/>
  <c r="L38" i="5"/>
  <c r="L93" i="5" s="1"/>
  <c r="M8" i="5"/>
  <c r="C14" i="2"/>
  <c r="C13" i="2" s="1"/>
  <c r="C82" i="2" s="1"/>
  <c r="C17" i="1" s="1"/>
  <c r="C16" i="1" s="1"/>
  <c r="C15" i="1" s="1"/>
  <c r="C14" i="1" s="1"/>
  <c r="C13" i="1" s="1"/>
  <c r="C12" i="1" s="1"/>
  <c r="E14" i="2"/>
  <c r="E13" i="2" s="1"/>
  <c r="E82" i="2" s="1"/>
  <c r="E17" i="1" s="1"/>
  <c r="E16" i="1" s="1"/>
  <c r="E15" i="1" s="1"/>
  <c r="E14" i="1" s="1"/>
  <c r="E13" i="1" s="1"/>
  <c r="E12" i="1" s="1"/>
  <c r="D42" i="2"/>
  <c r="D14" i="2" s="1"/>
  <c r="D13" i="2" s="1"/>
  <c r="D82" i="2" s="1"/>
  <c r="D17" i="1" s="1"/>
  <c r="D16" i="1" s="1"/>
  <c r="D15" i="1" s="1"/>
  <c r="D14" i="1" s="1"/>
  <c r="D13" i="1" s="1"/>
  <c r="D12" i="1" s="1"/>
  <c r="D65" i="2"/>
  <c r="D64" i="2" s="1"/>
  <c r="N93" i="5" l="1"/>
  <c r="N92" i="5"/>
  <c r="L92" i="5"/>
  <c r="M92" i="5"/>
  <c r="M93" i="5"/>
</calcChain>
</file>

<file path=xl/sharedStrings.xml><?xml version="1.0" encoding="utf-8"?>
<sst xmlns="http://schemas.openxmlformats.org/spreadsheetml/2006/main" count="688" uniqueCount="307">
  <si>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</si>
  <si>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</si>
  <si>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</si>
  <si>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</si>
  <si>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</si>
  <si>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</si>
  <si>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</si>
  <si>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</si>
  <si>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</si>
  <si>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</si>
  <si>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</si>
  <si>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</si>
  <si>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</si>
  <si>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</si>
  <si>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</si>
  <si>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</si>
  <si>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</si>
  <si>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</si>
  <si>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</si>
  <si>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</si>
  <si>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</si>
  <si>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</si>
  <si>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</si>
  <si>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</si>
  <si>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</si>
  <si>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</si>
  <si>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</si>
  <si>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</si>
  <si>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</si>
  <si>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</si>
  <si>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</si>
  <si>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</si>
  <si>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</si>
  <si>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</si>
  <si>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</si>
  <si>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</si>
  <si>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</si>
  <si>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</si>
  <si>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</si>
  <si>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</si>
  <si>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</si>
  <si>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</si>
  <si>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</si>
  <si>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</si>
  <si>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0310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</si>
  <si>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</si>
  <si>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</si>
  <si>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</si>
  <si>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</si>
  <si>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</si>
  <si>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</si>
  <si>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</si>
  <si>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</si>
  <si>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</si>
  <si>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</si>
  <si>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</si>
  <si>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</si>
  <si>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0113</t>
  </si>
  <si>
    <t>Национальная экономика</t>
  </si>
  <si>
    <t>0400</t>
  </si>
  <si>
    <t>0409</t>
  </si>
  <si>
    <t>Акцизы по подакцизным товарам (продукции), производимым на территории Российской Федерации</t>
  </si>
  <si>
    <t>0501</t>
  </si>
  <si>
    <t>Жилищное хозяйство</t>
  </si>
  <si>
    <t>0314</t>
  </si>
  <si>
    <t>Другие вопросы в области национальной безопасности и правоохранительной деятельности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</si>
  <si>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</si>
  <si>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</si>
  <si>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</si>
  <si>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</si>
  <si>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</si>
  <si>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</si>
  <si>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</si>
  <si>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</si>
  <si>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</si>
  <si>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</si>
  <si>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</si>
  <si>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000 10100000000000000</t>
  </si>
  <si>
    <t>000 10300000000000000</t>
  </si>
  <si>
    <t>000 10500000000000000</t>
  </si>
  <si>
    <t>000 20000000000000000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</si>
  <si>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</si>
  <si>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</si>
  <si>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</si>
  <si>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Дорожное хозяйство (дорожные фонды)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</si>
  <si>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</si>
  <si>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</si>
  <si>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</si>
  <si>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</si>
  <si>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</si>
  <si>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</si>
  <si>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000 10501000000000110</t>
  </si>
  <si>
    <t>000 10501010010000110</t>
  </si>
  <si>
    <t>000 10501011010000110</t>
  </si>
  <si>
    <t>000 10501020010000110</t>
  </si>
  <si>
    <t>000 10501021010000110</t>
  </si>
  <si>
    <t>Субсидии бюджетам бюджетной системы Российской Федерации (межбюджетные субсидии)</t>
  </si>
  <si>
    <t>000 20215001000000150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</si>
  <si>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</si>
  <si>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</si>
  <si>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</si>
  <si>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1</t>
  </si>
  <si>
    <t>3</t>
  </si>
  <si>
    <t>X</t>
  </si>
  <si>
    <t>000 10000000000000000</t>
  </si>
  <si>
    <t>000 10102000010000110</t>
  </si>
  <si>
    <t>000 10102010010000110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</si>
  <si>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</si>
  <si>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</si>
  <si>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</si>
  <si>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000 10302000010000110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</si>
  <si>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</si>
  <si>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</si>
  <si>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</si>
  <si>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</si>
  <si>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</si>
  <si>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</si>
  <si>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</si>
  <si>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</si>
  <si>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</si>
  <si>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</si>
  <si>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</si>
  <si>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</si>
  <si>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182 10501011011000110</t>
  </si>
  <si>
    <t>182 10501021011000110</t>
  </si>
  <si>
    <t>000 10503000010000110</t>
  </si>
  <si>
    <t>000 10503010010000110</t>
  </si>
  <si>
    <t>182 10503010011000110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</si>
  <si>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</si>
  <si>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</si>
  <si>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</si>
  <si>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</si>
  <si>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</si>
  <si>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</si>
  <si>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Земельный налог</t>
  </si>
  <si>
    <t>000 10606000000000110</t>
  </si>
  <si>
    <t>000 10606030000000110</t>
  </si>
  <si>
    <t>000 10606033100000110</t>
  </si>
  <si>
    <t>182 10606033101000110</t>
  </si>
  <si>
    <t>000 10606040000000110</t>
  </si>
  <si>
    <t>000 10606043100000110</t>
  </si>
  <si>
    <t>182 10606043101000110</t>
  </si>
  <si>
    <t>000 20235118000000150</t>
  </si>
  <si>
    <t>Доходы бюджета - ВСЕГО: 
В том числе:</t>
  </si>
  <si>
    <t>Код бюджетной классификации Российской Федерации</t>
  </si>
  <si>
    <t>Наименование кода дохода бюджета</t>
  </si>
  <si>
    <t>2022 год</t>
  </si>
  <si>
    <t>2023 год</t>
  </si>
  <si>
    <t>2023год</t>
  </si>
  <si>
    <t>Прочие субсидии</t>
  </si>
  <si>
    <t>Прочие субсидии бюджетам сельских поселений</t>
  </si>
  <si>
    <t>000 20229999000000150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</si>
  <si>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</si>
  <si>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</si>
  <si>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</si>
  <si>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</si>
  <si>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</si>
  <si>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</si>
  <si>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</si>
  <si>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</si>
  <si>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 xml:space="preserve">Наименование разделов и подразделов функциональной классификации расходов местного  бюджета 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</si>
  <si>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</si>
  <si>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</si>
  <si>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</si>
  <si>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</si>
  <si>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</si>
  <si>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</si>
  <si>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2024 год</t>
  </si>
  <si>
    <t>182 10102030011000110</t>
  </si>
  <si>
    <t>Распределение бюджетных ассигнований местного бюджета   на 2022 год</t>
  </si>
  <si>
    <t xml:space="preserve"> и на плановый период 2023 и 2024 годов по разделам и подразделам расходов классификации расходов  бюджетов</t>
  </si>
  <si>
    <t>2024год</t>
  </si>
  <si>
    <t>000 20216001000000 150</t>
  </si>
  <si>
    <t>000 20249999000000 150</t>
  </si>
  <si>
    <t>000 2 024 0000 00 0000 150</t>
  </si>
  <si>
    <t>000 2 02 30000 00 0000150</t>
  </si>
  <si>
    <t>000 2 02 20000 00 0000150</t>
  </si>
  <si>
    <t>000 2 02 10000 00 0000150</t>
  </si>
  <si>
    <t>000 2 02 000000 00 000 000</t>
  </si>
  <si>
    <t>Приложение 2</t>
  </si>
  <si>
    <t>Приложение 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</si>
  <si>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</si>
  <si>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</si>
  <si>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</si>
  <si>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</si>
  <si>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</si>
  <si>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</si>
  <si>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</si>
  <si>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</si>
  <si>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</si>
  <si>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Всего доходов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</si>
  <si>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</si>
  <si>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Поступление доходов в местный бюджет   на 2022 год    
 и на плановый период 2023 и 2024 годов    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</si>
  <si>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</si>
  <si>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</si>
  <si>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 , взимаемый по ставкам,  применяемым к объектам налогообложения, расположенным в границах сельских   поселений (сумма платежа (перерасчеты, недоимка и задолженность по соответствующему платежу, в том числе по отмененному)</t>
  </si>
  <si>
    <t xml:space="preserve">депутатов Новочеркасского сельсовета </t>
  </si>
  <si>
    <t>Саракташского района Оренбургской области</t>
  </si>
  <si>
    <t>232 11715030100000150</t>
  </si>
  <si>
    <t>232 20215001100000150</t>
  </si>
  <si>
    <t>232 20216001100000 150</t>
  </si>
  <si>
    <t>232 20220216100000150</t>
  </si>
  <si>
    <t>232 20229999100000150</t>
  </si>
  <si>
    <t>0412</t>
  </si>
  <si>
    <t>Другие вопросы в области национальной экономики</t>
  </si>
  <si>
    <t>232 20235118100000150</t>
  </si>
  <si>
    <t>232 20249999100000150</t>
  </si>
  <si>
    <t>к решению Совета</t>
  </si>
  <si>
    <t>на 2022 год и на плановый период 2023 и 2024 годов</t>
  </si>
  <si>
    <t>232 11715030100012 150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</si>
  <si>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</si>
  <si>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</si>
  <si>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</si>
  <si>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</si>
  <si>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</si>
  <si>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000 11100000000000000</t>
  </si>
  <si>
    <t>000 11109000000000120</t>
  </si>
  <si>
    <t>000 11109040000000120</t>
  </si>
  <si>
    <t>232 11109045100000120</t>
  </si>
  <si>
    <t>от 30.09.2022 № 96</t>
  </si>
  <si>
    <t>от 30.09.2022 №  96</t>
  </si>
  <si>
    <t xml:space="preserve"> от 30.09.2022 № 96</t>
  </si>
  <si>
    <t/>
  </si>
  <si>
    <t>ИТОГО ПО РАЗДЕЛАМ РАСХОДОВ</t>
  </si>
  <si>
    <t>Иные закупки товаров, работ и услуг для обеспечения государственных (муниципальных) нужд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</si>
  <si>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</si>
  <si>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</si>
  <si>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</si>
  <si>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Физическая культура</t>
  </si>
  <si>
    <t>ФИЗИЧЕСКАЯ КУЛЬТУРА И СПОРТ</t>
  </si>
  <si>
    <t>000</t>
  </si>
  <si>
    <t>Повышение заработной платы работников муниципальных учреждений культуры</t>
  </si>
  <si>
    <t>240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</si>
  <si>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</si>
  <si>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</si>
  <si>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Новочеркасский сельсовет"</t>
  </si>
  <si>
    <t>КУЛЬТУРА, КИНЕМАТОГРАФИЯ</t>
  </si>
  <si>
    <t>626П5S140В</t>
  </si>
  <si>
    <t>Реализация инициативных проектов (благоустройство мест захоронения)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</si>
  <si>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</si>
  <si>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на территории муниципального образования Новочеркасский сельсовет"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</si>
  <si>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</si>
  <si>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Непрограммное направление расходов (непрограммные мероприятия)</t>
  </si>
  <si>
    <t>ЖИЛИЩНО-КОММУНАЛЬНОЕ ХОЗЯЙСТВО</t>
  </si>
  <si>
    <t>62А00S1510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</si>
  <si>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</si>
  <si>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62А0000000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</si>
  <si>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</si>
  <si>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62500S0410</t>
  </si>
  <si>
    <t>Капитальный ремонт и ремонт автомобильных дорог общего пользования населенных пунктов</t>
  </si>
  <si>
    <t>625009Д070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</si>
  <si>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</si>
  <si>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Содержание и ремонт, капитальный ремонт автомобильных дорог общего пользования и искусственных сооружений на них</t>
  </si>
  <si>
    <t>Подпрограмма "Развитие дорожного хозяйства на территории муниципального образования Новочеркасский сельсовет"</t>
  </si>
  <si>
    <t>НАЦИОНАЛЬНАЯ ЭКОНОМИКА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</si>
  <si>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</si>
  <si>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</si>
  <si>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</si>
  <si>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Новочеркасский сельсовет"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</si>
  <si>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</si>
  <si>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</si>
  <si>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</si>
  <si>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</si>
  <si>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Подпрограмма "Обеспечение осуществления части, переданных органами власти другого уровня, полномочий"</t>
  </si>
  <si>
    <t>НАЦИОНАЛЬНАЯ ОБОРОНА</t>
  </si>
  <si>
    <t>Уплата налогов, сборов и иных платежей</t>
  </si>
  <si>
    <t>Членские взносы в Совет (ассоциацию) муниципальных образований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</si>
  <si>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</si>
  <si>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управления"</t>
  </si>
  <si>
    <t>850</t>
  </si>
  <si>
    <t>540</t>
  </si>
  <si>
    <t>Аппарат администрации муниципального образования</t>
  </si>
  <si>
    <t>Глава муниципального образования</t>
  </si>
  <si>
    <t>Подпрограмма "Осуществление деятельности аппарата управления "</t>
  </si>
  <si>
    <t>ОБЩЕГОСУДАРСТВЕННЫЕ ВОПРОСЫ</t>
  </si>
  <si>
    <t>КВР</t>
  </si>
  <si>
    <t>КЦСР</t>
  </si>
  <si>
    <t>Подраздел</t>
  </si>
  <si>
    <t>Раздел</t>
  </si>
  <si>
    <t>КФСР</t>
  </si>
  <si>
    <t>Наименование</t>
  </si>
  <si>
    <t>рублей</t>
  </si>
  <si>
    <t>Распределение бюджетных ассигнований местного бюджета по разделам, подразделам, целевым статьям (муниципальным программам Новочеркасского сельсовета  и непрограммным направлениям деятельности), группам и подгруппам видов расходов классификации расходов бюджета на 2022 год и на плановый период 2023 и 2024 годов</t>
  </si>
  <si>
    <t>Новочеркасского сельсовета от 30.09.2022 № 96</t>
  </si>
  <si>
    <t xml:space="preserve">к решению Совета депутатов </t>
  </si>
  <si>
    <t>Приложение № 4</t>
  </si>
  <si>
    <t>Прочая закупка товаров, работ и услуг</t>
  </si>
  <si>
    <t>Закупка энергетических ресурсов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</si>
  <si>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</si>
  <si>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</si>
  <si>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Уплата иных платежей</t>
  </si>
  <si>
    <t>Иные бюджетные ассигнования</t>
  </si>
  <si>
    <t>Уплата налога на имущество организаций и земельного налога</t>
  </si>
  <si>
    <t>Закупка энергетических ресурсов
Источник: https://www.budgetnik.ru/art/103870-kvr-247
Любое использование материалов допускается только при наличии гиперссылки.</t>
  </si>
  <si>
    <t>КВСР</t>
  </si>
  <si>
    <t>(рублей)</t>
  </si>
  <si>
    <t>Ведомственная структура расходов местного бюджета на 2022 год и на плановый период 2023-2024 годов</t>
  </si>
  <si>
    <t>Приложение № 5</t>
  </si>
  <si>
    <t>ИТОГО</t>
  </si>
  <si>
    <t>Подпрограмма "Благоустройство территории муниципального образования Новочеркасский сельсовет"</t>
  </si>
  <si>
    <t>ВР</t>
  </si>
  <si>
    <t>ПР</t>
  </si>
  <si>
    <t>РЗ</t>
  </si>
  <si>
    <t>ЦСР</t>
  </si>
  <si>
    <t>РАСПРЕДЕЛЕНИЕ БЮДЖЕТНЫХ АССИГНОВАНИЙ МЕСТНОГО БЮДЖЕТА ПО ЦЕЛЕВЫМ СТАТЬЯМ ( 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2022 ГОД И НА ПЛАНОВЫЙ ПЕРИОД 2023 И 2024 ГОДОВ</t>
  </si>
  <si>
    <t>Новочеркасского сельсовета   от 30.09.2022 № 96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</si>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</sst>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&quot;&quot;###,##0.00"/>
    <numFmt numFmtId="167" formatCode="0.00;[Red]0.00"/>
    <numFmt numFmtId="168" formatCode="0000000000"/>
    <numFmt numFmtId="169" formatCode="000"/>
    <numFmt numFmtId="170" formatCode="00"/>
    <numFmt numFmtId="171" formatCode="0000"/>
    <numFmt numFmtId="172" formatCode="0000000"/>
    <numFmt numFmtId="173" formatCode="#,##0.000_ ;\-#,##0.000\ "/>
    <numFmt numFmtId="174" formatCode="#,##0.00_ ;\-#,##0.00\ "/>
    <numFmt numFmtId="175" formatCode="#,##0.00;[Red]#,##0.00"/>
    <numFmt numFmtId="176" formatCode="0;[Red]0"/>
    <numFmt numFmtId="177" formatCode="#,##0.00;[Red]\-#,##0.00;0.00"/>
    <numFmt numFmtId="178" formatCode="#,##0.00_ ;[Red]\-#,##0.00\ 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9" fillId="0" borderId="0"/>
    <xf numFmtId="164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3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3" fontId="0" fillId="0" borderId="0" xfId="0" applyNumberForma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0" xfId="0" applyFont="1"/>
    <xf numFmtId="0" fontId="11" fillId="0" borderId="0" xfId="0" applyFont="1"/>
    <xf numFmtId="165" fontId="3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13" fillId="0" borderId="4" xfId="0" applyFont="1" applyFill="1" applyBorder="1" applyAlignment="1">
      <alignment horizontal="center" wrapText="1"/>
    </xf>
    <xf numFmtId="0" fontId="5" fillId="0" borderId="0" xfId="0" applyFont="1"/>
    <xf numFmtId="0" fontId="13" fillId="0" borderId="4" xfId="0" applyFont="1" applyFill="1" applyBorder="1" applyAlignment="1">
      <alignment horizontal="left" vertical="top" wrapText="1"/>
    </xf>
    <xf numFmtId="166" fontId="13" fillId="0" borderId="4" xfId="0" applyNumberFormat="1" applyFont="1" applyFill="1" applyBorder="1" applyAlignment="1">
      <alignment horizontal="right" wrapText="1"/>
    </xf>
    <xf numFmtId="49" fontId="13" fillId="0" borderId="4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3" fillId="0" borderId="0" xfId="0" applyNumberFormat="1" applyFont="1"/>
    <xf numFmtId="166" fontId="15" fillId="0" borderId="4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center" wrapText="1"/>
    </xf>
    <xf numFmtId="166" fontId="13" fillId="0" borderId="7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wrapText="1"/>
    </xf>
    <xf numFmtId="166" fontId="16" fillId="0" borderId="4" xfId="0" applyNumberFormat="1" applyFont="1" applyFill="1" applyBorder="1" applyAlignment="1">
      <alignment horizontal="right" wrapText="1"/>
    </xf>
    <xf numFmtId="0" fontId="17" fillId="0" borderId="0" xfId="0" applyFont="1"/>
    <xf numFmtId="49" fontId="16" fillId="0" borderId="4" xfId="0" applyNumberFormat="1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right" wrapText="1"/>
    </xf>
    <xf numFmtId="0" fontId="17" fillId="0" borderId="8" xfId="0" applyFont="1" applyBorder="1" applyAlignment="1">
      <alignment horizontal="justify" vertical="center" wrapText="1"/>
    </xf>
    <xf numFmtId="166" fontId="1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3" fillId="0" borderId="9" xfId="0" applyFont="1" applyFill="1" applyBorder="1" applyAlignment="1">
      <alignment horizontal="left" vertical="top" wrapText="1"/>
    </xf>
    <xf numFmtId="3" fontId="13" fillId="0" borderId="4" xfId="0" applyNumberFormat="1" applyFont="1" applyFill="1" applyBorder="1" applyAlignment="1">
      <alignment horizontal="center" wrapText="1"/>
    </xf>
    <xf numFmtId="164" fontId="16" fillId="0" borderId="4" xfId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wrapText="1"/>
    </xf>
    <xf numFmtId="166" fontId="16" fillId="0" borderId="5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15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center" wrapText="1"/>
    </xf>
    <xf numFmtId="166" fontId="13" fillId="0" borderId="11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6" fontId="16" fillId="0" borderId="1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0" xfId="2" applyFont="1"/>
    <xf numFmtId="0" fontId="5" fillId="0" borderId="0" xfId="2" applyFont="1" applyAlignment="1">
      <alignment horizontal="center"/>
    </xf>
    <xf numFmtId="167" fontId="5" fillId="0" borderId="0" xfId="2" applyNumberFormat="1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0" xfId="2" applyFont="1" applyAlignment="1">
      <alignment horizontal="justify" vertical="justify"/>
    </xf>
    <xf numFmtId="0" fontId="5" fillId="0" borderId="0" xfId="2" applyFont="1" applyProtection="1">
      <protection hidden="1"/>
    </xf>
    <xf numFmtId="0" fontId="5" fillId="0" borderId="0" xfId="2" applyFont="1" applyAlignment="1" applyProtection="1">
      <alignment horizontal="justify" vertical="justify"/>
      <protection hidden="1"/>
    </xf>
    <xf numFmtId="0" fontId="5" fillId="0" borderId="0" xfId="2" applyNumberFormat="1" applyFont="1" applyFill="1" applyAlignment="1" applyProtection="1">
      <protection hidden="1"/>
    </xf>
    <xf numFmtId="0" fontId="5" fillId="0" borderId="0" xfId="2" applyNumberFormat="1" applyFont="1" applyFill="1" applyBorder="1" applyAlignment="1" applyProtection="1">
      <protection hidden="1"/>
    </xf>
    <xf numFmtId="0" fontId="5" fillId="0" borderId="0" xfId="2" applyFont="1" applyBorder="1" applyAlignment="1" applyProtection="1">
      <alignment horizontal="justify" vertical="justify"/>
      <protection hidden="1"/>
    </xf>
    <xf numFmtId="0" fontId="5" fillId="0" borderId="0" xfId="2" applyFont="1" applyAlignment="1" applyProtection="1">
      <alignment horizontal="center"/>
      <protection hidden="1"/>
    </xf>
    <xf numFmtId="167" fontId="5" fillId="0" borderId="0" xfId="2" applyNumberFormat="1" applyFont="1" applyAlignment="1" applyProtection="1">
      <alignment horizontal="center"/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Fill="1" applyAlignment="1" applyProtection="1">
      <alignment horizontal="right"/>
      <protection hidden="1"/>
    </xf>
    <xf numFmtId="0" fontId="17" fillId="0" borderId="0" xfId="2" applyFont="1"/>
    <xf numFmtId="0" fontId="17" fillId="0" borderId="0" xfId="2" applyNumberFormat="1" applyFont="1" applyFill="1" applyBorder="1" applyAlignment="1" applyProtection="1">
      <protection hidden="1"/>
    </xf>
    <xf numFmtId="164" fontId="17" fillId="0" borderId="1" xfId="3" applyFont="1" applyFill="1" applyBorder="1" applyAlignment="1" applyProtection="1">
      <protection hidden="1"/>
    </xf>
    <xf numFmtId="0" fontId="17" fillId="0" borderId="1" xfId="2" applyFont="1" applyBorder="1" applyAlignment="1" applyProtection="1">
      <alignment horizontal="right"/>
      <protection hidden="1"/>
    </xf>
    <xf numFmtId="0" fontId="17" fillId="0" borderId="1" xfId="2" applyFont="1" applyFill="1" applyBorder="1" applyAlignment="1" applyProtection="1">
      <alignment horizontal="right"/>
      <protection hidden="1"/>
    </xf>
    <xf numFmtId="0" fontId="17" fillId="0" borderId="1" xfId="2" applyFont="1" applyBorder="1" applyProtection="1">
      <protection hidden="1"/>
    </xf>
    <xf numFmtId="0" fontId="17" fillId="0" borderId="1" xfId="2" applyFont="1" applyBorder="1" applyAlignment="1" applyProtection="1">
      <alignment horizontal="justify" vertical="justify"/>
      <protection hidden="1"/>
    </xf>
    <xf numFmtId="164" fontId="17" fillId="0" borderId="1" xfId="3" applyFont="1" applyFill="1" applyBorder="1" applyAlignment="1" applyProtection="1">
      <alignment horizontal="center"/>
      <protection hidden="1"/>
    </xf>
    <xf numFmtId="0" fontId="17" fillId="0" borderId="1" xfId="2" applyNumberFormat="1" applyFont="1" applyFill="1" applyBorder="1" applyAlignment="1" applyProtection="1">
      <alignment horizontal="right"/>
      <protection hidden="1"/>
    </xf>
    <xf numFmtId="168" fontId="5" fillId="0" borderId="1" xfId="2" applyNumberFormat="1" applyFont="1" applyFill="1" applyBorder="1" applyAlignment="1" applyProtection="1">
      <alignment horizontal="right"/>
      <protection hidden="1"/>
    </xf>
    <xf numFmtId="0" fontId="17" fillId="0" borderId="1" xfId="2" applyNumberFormat="1" applyFont="1" applyFill="1" applyBorder="1" applyAlignment="1" applyProtection="1">
      <protection hidden="1"/>
    </xf>
    <xf numFmtId="0" fontId="17" fillId="0" borderId="1" xfId="2" applyNumberFormat="1" applyFont="1" applyFill="1" applyBorder="1" applyAlignment="1" applyProtection="1">
      <alignment horizontal="left" vertical="justify"/>
      <protection hidden="1"/>
    </xf>
    <xf numFmtId="0" fontId="5" fillId="0" borderId="1" xfId="2" applyFont="1" applyBorder="1" applyAlignment="1" applyProtection="1">
      <alignment horizontal="justify" vertical="justify"/>
      <protection hidden="1"/>
    </xf>
    <xf numFmtId="0" fontId="5" fillId="0" borderId="0" xfId="2" applyFont="1" applyFill="1"/>
    <xf numFmtId="164" fontId="5" fillId="0" borderId="1" xfId="3" applyFont="1" applyBorder="1" applyAlignment="1">
      <alignment horizontal="center"/>
    </xf>
    <xf numFmtId="169" fontId="5" fillId="0" borderId="1" xfId="2" applyNumberFormat="1" applyFont="1" applyBorder="1"/>
    <xf numFmtId="0" fontId="13" fillId="0" borderId="1" xfId="4" applyFont="1" applyBorder="1"/>
    <xf numFmtId="170" fontId="5" fillId="0" borderId="1" xfId="2" applyNumberFormat="1" applyFont="1" applyFill="1" applyBorder="1" applyAlignment="1" applyProtection="1">
      <protection hidden="1"/>
    </xf>
    <xf numFmtId="171" fontId="5" fillId="0" borderId="1" xfId="2" applyNumberFormat="1" applyFont="1" applyFill="1" applyBorder="1" applyAlignment="1" applyProtection="1">
      <protection hidden="1"/>
    </xf>
    <xf numFmtId="0" fontId="5" fillId="0" borderId="1" xfId="2" applyNumberFormat="1" applyFont="1" applyFill="1" applyBorder="1" applyAlignment="1" applyProtection="1">
      <alignment horizontal="left" vertical="justify"/>
      <protection hidden="1"/>
    </xf>
    <xf numFmtId="172" fontId="5" fillId="0" borderId="1" xfId="2" applyNumberFormat="1" applyFont="1" applyFill="1" applyBorder="1" applyAlignment="1" applyProtection="1">
      <alignment horizontal="left" vertical="justify" wrapText="1"/>
      <protection hidden="1"/>
    </xf>
    <xf numFmtId="171" fontId="17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2" applyFont="1" applyFill="1" applyBorder="1" applyProtection="1">
      <protection hidden="1"/>
    </xf>
    <xf numFmtId="164" fontId="5" fillId="0" borderId="2" xfId="3" applyFont="1" applyBorder="1" applyAlignment="1">
      <alignment horizontal="center"/>
    </xf>
    <xf numFmtId="169" fontId="5" fillId="0" borderId="2" xfId="2" applyNumberFormat="1" applyFont="1" applyBorder="1"/>
    <xf numFmtId="0" fontId="13" fillId="0" borderId="2" xfId="4" applyFont="1" applyBorder="1"/>
    <xf numFmtId="170" fontId="5" fillId="0" borderId="2" xfId="2" applyNumberFormat="1" applyFont="1" applyFill="1" applyBorder="1" applyAlignment="1" applyProtection="1">
      <protection hidden="1"/>
    </xf>
    <xf numFmtId="171" fontId="5" fillId="0" borderId="2" xfId="2" applyNumberFormat="1" applyFont="1" applyFill="1" applyBorder="1" applyAlignment="1" applyProtection="1">
      <protection hidden="1"/>
    </xf>
    <xf numFmtId="0" fontId="13" fillId="0" borderId="2" xfId="4" applyFont="1" applyBorder="1" applyAlignment="1">
      <alignment vertical="distributed"/>
    </xf>
    <xf numFmtId="172" fontId="5" fillId="0" borderId="2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2" xfId="2" applyNumberFormat="1" applyFont="1" applyFill="1" applyBorder="1" applyAlignment="1" applyProtection="1">
      <alignment horizontal="justify" vertical="justify" wrapText="1"/>
      <protection hidden="1"/>
    </xf>
    <xf numFmtId="0" fontId="5" fillId="0" borderId="14" xfId="2" applyFont="1" applyFill="1" applyBorder="1" applyProtection="1">
      <protection hidden="1"/>
    </xf>
    <xf numFmtId="0" fontId="13" fillId="0" borderId="1" xfId="4" applyFont="1" applyBorder="1" applyAlignment="1">
      <alignment vertical="distributed"/>
    </xf>
    <xf numFmtId="172" fontId="5" fillId="0" borderId="1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1" xfId="2" applyNumberFormat="1" applyFont="1" applyFill="1" applyBorder="1" applyAlignment="1" applyProtection="1">
      <alignment horizontal="justify" vertical="justify" wrapText="1"/>
      <protection hidden="1"/>
    </xf>
    <xf numFmtId="171" fontId="5" fillId="0" borderId="13" xfId="2" applyNumberFormat="1" applyFont="1" applyFill="1" applyBorder="1" applyAlignment="1" applyProtection="1">
      <alignment horizontal="left" vertical="justify" wrapText="1"/>
      <protection hidden="1"/>
    </xf>
    <xf numFmtId="171" fontId="5" fillId="0" borderId="15" xfId="2" applyNumberFormat="1" applyFont="1" applyFill="1" applyBorder="1" applyAlignment="1" applyProtection="1">
      <alignment horizontal="left" vertical="justify" wrapText="1"/>
      <protection hidden="1"/>
    </xf>
    <xf numFmtId="171" fontId="17" fillId="0" borderId="15" xfId="2" applyNumberFormat="1" applyFont="1" applyFill="1" applyBorder="1" applyAlignment="1" applyProtection="1">
      <alignment horizontal="left" vertical="justify" wrapText="1"/>
      <protection hidden="1"/>
    </xf>
    <xf numFmtId="171" fontId="17" fillId="0" borderId="8" xfId="2" applyNumberFormat="1" applyFont="1" applyFill="1" applyBorder="1" applyAlignment="1" applyProtection="1">
      <alignment horizontal="left" vertical="justify" wrapText="1"/>
      <protection hidden="1"/>
    </xf>
    <xf numFmtId="168" fontId="5" fillId="0" borderId="1" xfId="2" applyNumberFormat="1" applyFont="1" applyFill="1" applyBorder="1"/>
    <xf numFmtId="171" fontId="17" fillId="0" borderId="13" xfId="2" applyNumberFormat="1" applyFont="1" applyFill="1" applyBorder="1" applyAlignment="1" applyProtection="1">
      <alignment horizontal="left" vertical="justify" wrapText="1"/>
      <protection hidden="1"/>
    </xf>
    <xf numFmtId="171" fontId="17" fillId="0" borderId="15" xfId="2" applyNumberFormat="1" applyFont="1" applyFill="1" applyBorder="1" applyAlignment="1" applyProtection="1">
      <alignment horizontal="left" vertical="justify" wrapText="1"/>
      <protection hidden="1"/>
    </xf>
    <xf numFmtId="171" fontId="17" fillId="0" borderId="8" xfId="2" applyNumberFormat="1" applyFont="1" applyFill="1" applyBorder="1" applyAlignment="1" applyProtection="1">
      <alignment horizontal="left" vertical="justify" wrapText="1"/>
      <protection hidden="1"/>
    </xf>
    <xf numFmtId="164" fontId="17" fillId="0" borderId="1" xfId="3" applyFont="1" applyBorder="1" applyAlignment="1">
      <alignment horizontal="center"/>
    </xf>
    <xf numFmtId="169" fontId="17" fillId="0" borderId="1" xfId="2" applyNumberFormat="1" applyFont="1" applyBorder="1"/>
    <xf numFmtId="168" fontId="17" fillId="0" borderId="1" xfId="2" applyNumberFormat="1" applyFont="1" applyFill="1" applyBorder="1"/>
    <xf numFmtId="170" fontId="17" fillId="0" borderId="1" xfId="2" applyNumberFormat="1" applyFont="1" applyFill="1" applyBorder="1" applyAlignment="1" applyProtection="1">
      <protection hidden="1"/>
    </xf>
    <xf numFmtId="171" fontId="17" fillId="0" borderId="1" xfId="2" applyNumberFormat="1" applyFont="1" applyFill="1" applyBorder="1" applyAlignment="1" applyProtection="1">
      <protection hidden="1"/>
    </xf>
    <xf numFmtId="169" fontId="17" fillId="0" borderId="13" xfId="2" applyNumberFormat="1" applyFont="1" applyFill="1" applyBorder="1" applyAlignment="1" applyProtection="1">
      <alignment horizontal="left" vertical="justify" wrapText="1"/>
      <protection hidden="1"/>
    </xf>
    <xf numFmtId="169" fontId="17" fillId="0" borderId="15" xfId="2" applyNumberFormat="1" applyFont="1" applyFill="1" applyBorder="1" applyAlignment="1" applyProtection="1">
      <alignment horizontal="left" vertical="justify" wrapText="1"/>
      <protection hidden="1"/>
    </xf>
    <xf numFmtId="169" fontId="17" fillId="0" borderId="8" xfId="2" applyNumberFormat="1" applyFont="1" applyFill="1" applyBorder="1" applyAlignment="1" applyProtection="1">
      <alignment horizontal="left" vertical="justify" wrapText="1"/>
      <protection hidden="1"/>
    </xf>
    <xf numFmtId="2" fontId="5" fillId="0" borderId="1" xfId="3" applyNumberFormat="1" applyFont="1" applyFill="1" applyBorder="1" applyAlignment="1" applyProtection="1">
      <alignment horizontal="center"/>
      <protection hidden="1"/>
    </xf>
    <xf numFmtId="0" fontId="5" fillId="0" borderId="1" xfId="2" applyFont="1" applyBorder="1"/>
    <xf numFmtId="0" fontId="13" fillId="0" borderId="13" xfId="4" applyFont="1" applyBorder="1" applyAlignment="1">
      <alignment vertical="distributed"/>
    </xf>
    <xf numFmtId="172" fontId="5" fillId="0" borderId="15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15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5" fillId="0" borderId="14" xfId="2" applyFont="1" applyBorder="1" applyAlignment="1" applyProtection="1">
      <alignment horizontal="justify" vertical="justify"/>
      <protection hidden="1"/>
    </xf>
    <xf numFmtId="49" fontId="5" fillId="0" borderId="1" xfId="3" applyNumberFormat="1" applyFont="1" applyBorder="1" applyAlignment="1">
      <alignment horizontal="right"/>
    </xf>
    <xf numFmtId="164" fontId="5" fillId="0" borderId="1" xfId="3" applyFont="1" applyFill="1" applyBorder="1" applyAlignment="1" applyProtection="1">
      <alignment horizontal="center"/>
      <protection hidden="1"/>
    </xf>
    <xf numFmtId="169" fontId="5" fillId="0" borderId="1" xfId="2" applyNumberFormat="1" applyFont="1" applyFill="1" applyBorder="1" applyAlignment="1" applyProtection="1">
      <alignment horizontal="right"/>
      <protection hidden="1"/>
    </xf>
    <xf numFmtId="0" fontId="13" fillId="0" borderId="0" xfId="4" applyFont="1" applyAlignment="1">
      <alignment wrapText="1"/>
    </xf>
    <xf numFmtId="171" fontId="17" fillId="0" borderId="16" xfId="2" applyNumberFormat="1" applyFont="1" applyFill="1" applyBorder="1" applyAlignment="1" applyProtection="1">
      <alignment horizontal="justify" vertical="justify" wrapText="1"/>
      <protection hidden="1"/>
    </xf>
    <xf numFmtId="172" fontId="5" fillId="0" borderId="13" xfId="2" applyNumberFormat="1" applyFont="1" applyFill="1" applyBorder="1" applyAlignment="1" applyProtection="1">
      <alignment horizontal="justify" vertical="justify"/>
      <protection hidden="1"/>
    </xf>
    <xf numFmtId="172" fontId="5" fillId="0" borderId="8" xfId="2" applyNumberFormat="1" applyFont="1" applyFill="1" applyBorder="1" applyAlignment="1" applyProtection="1">
      <alignment horizontal="justify" vertical="justify"/>
      <protection hidden="1"/>
    </xf>
    <xf numFmtId="171" fontId="17" fillId="0" borderId="10" xfId="2" applyNumberFormat="1" applyFont="1" applyFill="1" applyBorder="1" applyAlignment="1" applyProtection="1">
      <alignment horizontal="justify" vertical="justify" wrapText="1"/>
      <protection hidden="1"/>
    </xf>
    <xf numFmtId="172" fontId="5" fillId="0" borderId="1" xfId="2" applyNumberFormat="1" applyFont="1" applyFill="1" applyBorder="1" applyAlignment="1" applyProtection="1">
      <alignment horizontal="justify" vertical="justify" wrapText="1"/>
      <protection hidden="1"/>
    </xf>
    <xf numFmtId="170" fontId="5" fillId="0" borderId="8" xfId="2" applyNumberFormat="1" applyFont="1" applyFill="1" applyBorder="1" applyAlignment="1" applyProtection="1">
      <protection hidden="1"/>
    </xf>
    <xf numFmtId="171" fontId="5" fillId="0" borderId="15" xfId="2" applyNumberFormat="1" applyFont="1" applyFill="1" applyBorder="1" applyAlignment="1" applyProtection="1">
      <protection hidden="1"/>
    </xf>
    <xf numFmtId="171" fontId="5" fillId="0" borderId="1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17" xfId="2" applyNumberFormat="1" applyFont="1" applyFill="1" applyBorder="1" applyAlignment="1" applyProtection="1">
      <alignment horizontal="justify" vertical="justify" wrapText="1"/>
      <protection hidden="1"/>
    </xf>
    <xf numFmtId="169" fontId="17" fillId="0" borderId="1" xfId="2" applyNumberFormat="1" applyFont="1" applyFill="1" applyBorder="1" applyAlignment="1" applyProtection="1">
      <alignment horizontal="right"/>
      <protection hidden="1"/>
    </xf>
    <xf numFmtId="168" fontId="17" fillId="0" borderId="8" xfId="2" applyNumberFormat="1" applyFont="1" applyFill="1" applyBorder="1" applyAlignment="1" applyProtection="1">
      <alignment horizontal="right"/>
      <protection hidden="1"/>
    </xf>
    <xf numFmtId="170" fontId="17" fillId="0" borderId="8" xfId="2" applyNumberFormat="1" applyFont="1" applyFill="1" applyBorder="1" applyAlignment="1" applyProtection="1">
      <protection hidden="1"/>
    </xf>
    <xf numFmtId="171" fontId="17" fillId="0" borderId="1" xfId="2" applyNumberFormat="1" applyFont="1" applyFill="1" applyBorder="1" applyAlignment="1" applyProtection="1">
      <alignment horizontal="justify" vertical="justify" wrapText="1"/>
      <protection hidden="1"/>
    </xf>
    <xf numFmtId="164" fontId="17" fillId="2" borderId="1" xfId="3" applyFont="1" applyFill="1" applyBorder="1" applyAlignment="1" applyProtection="1">
      <alignment horizontal="center"/>
      <protection hidden="1"/>
    </xf>
    <xf numFmtId="169" fontId="17" fillId="2" borderId="1" xfId="2" applyNumberFormat="1" applyFont="1" applyFill="1" applyBorder="1" applyAlignment="1" applyProtection="1">
      <alignment horizontal="right"/>
      <protection hidden="1"/>
    </xf>
    <xf numFmtId="168" fontId="17" fillId="2" borderId="8" xfId="2" applyNumberFormat="1" applyFont="1" applyFill="1" applyBorder="1" applyAlignment="1" applyProtection="1">
      <alignment horizontal="right"/>
      <protection hidden="1"/>
    </xf>
    <xf numFmtId="170" fontId="17" fillId="2" borderId="8" xfId="2" applyNumberFormat="1" applyFont="1" applyFill="1" applyBorder="1" applyAlignment="1" applyProtection="1">
      <protection hidden="1"/>
    </xf>
    <xf numFmtId="171" fontId="5" fillId="2" borderId="15" xfId="2" applyNumberFormat="1" applyFont="1" applyFill="1" applyBorder="1" applyAlignment="1" applyProtection="1">
      <protection hidden="1"/>
    </xf>
    <xf numFmtId="171" fontId="17" fillId="2" borderId="10" xfId="2" applyNumberFormat="1" applyFont="1" applyFill="1" applyBorder="1" applyAlignment="1" applyProtection="1">
      <alignment horizontal="justify" vertical="justify" wrapText="1"/>
      <protection hidden="1"/>
    </xf>
    <xf numFmtId="0" fontId="21" fillId="0" borderId="8" xfId="4" applyFont="1" applyBorder="1" applyAlignment="1">
      <alignment horizontal="right"/>
    </xf>
    <xf numFmtId="0" fontId="21" fillId="0" borderId="13" xfId="4" applyFont="1" applyBorder="1" applyAlignment="1">
      <alignment wrapText="1"/>
    </xf>
    <xf numFmtId="172" fontId="5" fillId="0" borderId="13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13" xfId="2" applyNumberFormat="1" applyFont="1" applyFill="1" applyBorder="1" applyAlignment="1" applyProtection="1">
      <alignment horizontal="justify" vertical="justify" wrapText="1"/>
      <protection hidden="1"/>
    </xf>
    <xf numFmtId="169" fontId="5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5" fillId="0" borderId="8" xfId="2" applyNumberFormat="1" applyFont="1" applyFill="1" applyBorder="1" applyAlignment="1" applyProtection="1">
      <alignment horizontal="justify" vertical="justify" wrapText="1"/>
      <protection hidden="1"/>
    </xf>
    <xf numFmtId="168" fontId="5" fillId="0" borderId="8" xfId="2" applyNumberFormat="1" applyFont="1" applyFill="1" applyBorder="1" applyAlignment="1" applyProtection="1">
      <alignment horizontal="right"/>
      <protection hidden="1"/>
    </xf>
    <xf numFmtId="171" fontId="17" fillId="0" borderId="10" xfId="2" applyNumberFormat="1" applyFont="1" applyFill="1" applyBorder="1" applyAlignment="1" applyProtection="1">
      <alignment horizontal="justify" vertical="justify" wrapText="1"/>
      <protection hidden="1"/>
    </xf>
    <xf numFmtId="173" fontId="5" fillId="0" borderId="1" xfId="3" applyNumberFormat="1" applyFont="1" applyFill="1" applyBorder="1" applyAlignment="1" applyProtection="1">
      <alignment horizontal="center"/>
      <protection hidden="1"/>
    </xf>
    <xf numFmtId="0" fontId="13" fillId="0" borderId="8" xfId="4" applyFont="1" applyBorder="1" applyAlignment="1">
      <alignment horizontal="center"/>
    </xf>
    <xf numFmtId="169" fontId="5" fillId="0" borderId="13" xfId="2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4" applyFont="1" applyBorder="1" applyAlignment="1">
      <alignment wrapText="1"/>
    </xf>
    <xf numFmtId="174" fontId="17" fillId="3" borderId="1" xfId="3" applyNumberFormat="1" applyFont="1" applyFill="1" applyBorder="1" applyAlignment="1" applyProtection="1">
      <alignment horizontal="center"/>
      <protection hidden="1"/>
    </xf>
    <xf numFmtId="169" fontId="17" fillId="3" borderId="1" xfId="2" applyNumberFormat="1" applyFont="1" applyFill="1" applyBorder="1" applyAlignment="1" applyProtection="1">
      <alignment horizontal="right"/>
      <protection hidden="1"/>
    </xf>
    <xf numFmtId="168" fontId="17" fillId="3" borderId="8" xfId="2" applyNumberFormat="1" applyFont="1" applyFill="1" applyBorder="1" applyAlignment="1" applyProtection="1">
      <alignment horizontal="right"/>
      <protection hidden="1"/>
    </xf>
    <xf numFmtId="170" fontId="5" fillId="3" borderId="8" xfId="2" applyNumberFormat="1" applyFont="1" applyFill="1" applyBorder="1" applyAlignment="1" applyProtection="1">
      <protection hidden="1"/>
    </xf>
    <xf numFmtId="171" fontId="5" fillId="3" borderId="15" xfId="2" applyNumberFormat="1" applyFont="1" applyFill="1" applyBorder="1" applyAlignment="1" applyProtection="1">
      <protection hidden="1"/>
    </xf>
    <xf numFmtId="169" fontId="17" fillId="3" borderId="1" xfId="2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4" applyFont="1" applyBorder="1" applyAlignment="1">
      <alignment horizontal="center"/>
    </xf>
    <xf numFmtId="175" fontId="5" fillId="0" borderId="1" xfId="3" applyNumberFormat="1" applyFont="1" applyFill="1" applyBorder="1" applyAlignment="1" applyProtection="1">
      <alignment horizontal="center"/>
      <protection hidden="1"/>
    </xf>
    <xf numFmtId="164" fontId="5" fillId="0" borderId="1" xfId="3" applyFont="1" applyFill="1" applyBorder="1" applyAlignment="1" applyProtection="1">
      <protection hidden="1"/>
    </xf>
    <xf numFmtId="0" fontId="13" fillId="0" borderId="1" xfId="4" applyFont="1" applyBorder="1" applyAlignment="1">
      <alignment horizontal="right"/>
    </xf>
    <xf numFmtId="164" fontId="5" fillId="0" borderId="1" xfId="3" applyFont="1" applyFill="1" applyBorder="1" applyAlignment="1" applyProtection="1">
      <alignment horizontal="right"/>
      <protection hidden="1"/>
    </xf>
    <xf numFmtId="168" fontId="17" fillId="0" borderId="1" xfId="2" applyNumberFormat="1" applyFont="1" applyFill="1" applyBorder="1" applyAlignment="1" applyProtection="1">
      <alignment horizontal="right"/>
      <protection hidden="1"/>
    </xf>
    <xf numFmtId="171" fontId="17" fillId="0" borderId="15" xfId="2" applyNumberFormat="1" applyFont="1" applyFill="1" applyBorder="1" applyAlignment="1" applyProtection="1">
      <protection hidden="1"/>
    </xf>
    <xf numFmtId="2" fontId="5" fillId="2" borderId="1" xfId="3" applyNumberFormat="1" applyFont="1" applyFill="1" applyBorder="1" applyAlignment="1" applyProtection="1">
      <alignment horizontal="center"/>
      <protection hidden="1"/>
    </xf>
    <xf numFmtId="164" fontId="5" fillId="2" borderId="1" xfId="3" applyFont="1" applyFill="1" applyBorder="1" applyAlignment="1" applyProtection="1">
      <alignment horizontal="center"/>
      <protection hidden="1"/>
    </xf>
    <xf numFmtId="169" fontId="5" fillId="2" borderId="1" xfId="2" applyNumberFormat="1" applyFont="1" applyFill="1" applyBorder="1" applyAlignment="1" applyProtection="1">
      <alignment horizontal="right"/>
      <protection hidden="1"/>
    </xf>
    <xf numFmtId="170" fontId="5" fillId="2" borderId="8" xfId="2" applyNumberFormat="1" applyFont="1" applyFill="1" applyBorder="1" applyAlignment="1" applyProtection="1">
      <protection hidden="1"/>
    </xf>
    <xf numFmtId="169" fontId="5" fillId="2" borderId="1" xfId="2" applyNumberFormat="1" applyFont="1" applyFill="1" applyBorder="1" applyAlignment="1" applyProtection="1">
      <alignment horizontal="justify" vertical="justify" wrapText="1"/>
      <protection hidden="1"/>
    </xf>
    <xf numFmtId="172" fontId="5" fillId="2" borderId="8" xfId="2" applyNumberFormat="1" applyFont="1" applyFill="1" applyBorder="1" applyAlignment="1" applyProtection="1">
      <alignment horizontal="justify" vertical="justify" wrapText="1"/>
      <protection hidden="1"/>
    </xf>
    <xf numFmtId="172" fontId="5" fillId="2" borderId="1" xfId="2" applyNumberFormat="1" applyFont="1" applyFill="1" applyBorder="1" applyAlignment="1" applyProtection="1">
      <alignment horizontal="justify" vertical="justify" wrapText="1"/>
      <protection hidden="1"/>
    </xf>
    <xf numFmtId="171" fontId="17" fillId="2" borderId="1" xfId="2" applyNumberFormat="1" applyFont="1" applyFill="1" applyBorder="1" applyAlignment="1" applyProtection="1">
      <alignment horizontal="justify" vertical="justify" wrapText="1"/>
      <protection hidden="1"/>
    </xf>
    <xf numFmtId="170" fontId="5" fillId="2" borderId="1" xfId="2" applyNumberFormat="1" applyFont="1" applyFill="1" applyBorder="1" applyAlignment="1" applyProtection="1">
      <protection hidden="1"/>
    </xf>
    <xf numFmtId="171" fontId="5" fillId="2" borderId="1" xfId="2" applyNumberFormat="1" applyFont="1" applyFill="1" applyBorder="1" applyAlignment="1" applyProtection="1">
      <protection hidden="1"/>
    </xf>
    <xf numFmtId="172" fontId="5" fillId="2" borderId="1" xfId="2" applyNumberFormat="1" applyFont="1" applyFill="1" applyBorder="1" applyAlignment="1" applyProtection="1">
      <alignment horizontal="justify" vertical="justify" wrapText="1"/>
      <protection hidden="1"/>
    </xf>
    <xf numFmtId="171" fontId="17" fillId="2" borderId="8" xfId="2" applyNumberFormat="1" applyFont="1" applyFill="1" applyBorder="1" applyAlignment="1" applyProtection="1">
      <alignment horizontal="justify" vertical="justify" wrapText="1"/>
      <protection hidden="1"/>
    </xf>
    <xf numFmtId="171" fontId="5" fillId="2" borderId="1" xfId="2" applyNumberFormat="1" applyFont="1" applyFill="1" applyBorder="1" applyAlignment="1" applyProtection="1">
      <alignment horizontal="justify" vertical="justify" wrapText="1"/>
      <protection hidden="1"/>
    </xf>
    <xf numFmtId="171" fontId="17" fillId="2" borderId="1" xfId="2" applyNumberFormat="1" applyFont="1" applyFill="1" applyBorder="1" applyAlignment="1" applyProtection="1">
      <alignment horizontal="justify" vertical="justify" wrapText="1"/>
      <protection hidden="1"/>
    </xf>
    <xf numFmtId="172" fontId="5" fillId="0" borderId="13" xfId="2" applyNumberFormat="1" applyFont="1" applyFill="1" applyBorder="1" applyAlignment="1" applyProtection="1">
      <alignment horizontal="justify" vertical="justify" wrapText="1"/>
      <protection hidden="1"/>
    </xf>
    <xf numFmtId="172" fontId="5" fillId="0" borderId="15" xfId="2" applyNumberFormat="1" applyFont="1" applyFill="1" applyBorder="1" applyAlignment="1" applyProtection="1">
      <alignment horizontal="justify" vertical="justify" wrapText="1"/>
      <protection hidden="1"/>
    </xf>
    <xf numFmtId="172" fontId="5" fillId="0" borderId="8" xfId="2" applyNumberFormat="1" applyFont="1" applyFill="1" applyBorder="1" applyAlignment="1" applyProtection="1">
      <alignment horizontal="justify" vertical="justify" wrapText="1"/>
      <protection hidden="1"/>
    </xf>
    <xf numFmtId="2" fontId="17" fillId="0" borderId="1" xfId="3" applyNumberFormat="1" applyFont="1" applyFill="1" applyBorder="1" applyAlignment="1" applyProtection="1">
      <alignment horizontal="center"/>
      <protection hidden="1"/>
    </xf>
    <xf numFmtId="171" fontId="17" fillId="0" borderId="13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15" xfId="2" applyNumberFormat="1" applyFont="1" applyFill="1" applyBorder="1" applyAlignment="1" applyProtection="1">
      <alignment horizontal="justify" vertical="justify" wrapText="1"/>
      <protection hidden="1"/>
    </xf>
    <xf numFmtId="171" fontId="17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5" fillId="0" borderId="15" xfId="2" applyNumberFormat="1" applyFont="1" applyFill="1" applyBorder="1" applyAlignment="1" applyProtection="1">
      <alignment vertical="justify" wrapText="1"/>
      <protection hidden="1"/>
    </xf>
    <xf numFmtId="0" fontId="5" fillId="0" borderId="8" xfId="2" applyNumberFormat="1" applyFont="1" applyFill="1" applyBorder="1" applyAlignment="1" applyProtection="1">
      <alignment vertical="justify" wrapText="1"/>
      <protection hidden="1"/>
    </xf>
    <xf numFmtId="171" fontId="5" fillId="0" borderId="13" xfId="2" applyNumberFormat="1" applyFont="1" applyFill="1" applyBorder="1" applyAlignment="1" applyProtection="1">
      <alignment horizontal="left" vertical="justify" wrapText="1"/>
      <protection hidden="1"/>
    </xf>
    <xf numFmtId="171" fontId="5" fillId="0" borderId="15" xfId="2" applyNumberFormat="1" applyFont="1" applyFill="1" applyBorder="1" applyAlignment="1" applyProtection="1">
      <alignment horizontal="left" vertical="justify" wrapText="1"/>
      <protection hidden="1"/>
    </xf>
    <xf numFmtId="171" fontId="5" fillId="0" borderId="17" xfId="2" applyNumberFormat="1" applyFont="1" applyFill="1" applyBorder="1" applyAlignment="1" applyProtection="1">
      <alignment horizontal="left" vertical="justify" wrapText="1"/>
      <protection hidden="1"/>
    </xf>
    <xf numFmtId="171" fontId="5" fillId="0" borderId="8" xfId="2" applyNumberFormat="1" applyFont="1" applyFill="1" applyBorder="1" applyAlignment="1" applyProtection="1">
      <alignment horizontal="justify" vertical="justify" wrapText="1"/>
      <protection hidden="1"/>
    </xf>
    <xf numFmtId="171" fontId="5" fillId="0" borderId="17" xfId="2" applyNumberFormat="1" applyFont="1" applyFill="1" applyBorder="1" applyAlignment="1" applyProtection="1">
      <alignment horizontal="justify" vertical="justify" wrapText="1"/>
      <protection hidden="1"/>
    </xf>
    <xf numFmtId="0" fontId="17" fillId="0" borderId="0" xfId="2" applyNumberFormat="1" applyFont="1" applyFill="1" applyAlignment="1" applyProtection="1">
      <protection hidden="1"/>
    </xf>
    <xf numFmtId="176" fontId="17" fillId="0" borderId="1" xfId="2" applyNumberFormat="1" applyFont="1" applyFill="1" applyBorder="1" applyAlignment="1" applyProtection="1">
      <alignment horizontal="center" vertical="top" wrapText="1"/>
      <protection hidden="1"/>
    </xf>
    <xf numFmtId="0" fontId="17" fillId="0" borderId="1" xfId="2" applyNumberFormat="1" applyFont="1" applyFill="1" applyBorder="1" applyAlignment="1" applyProtection="1">
      <alignment horizontal="right" vertical="top" wrapText="1"/>
      <protection hidden="1"/>
    </xf>
    <xf numFmtId="0" fontId="17" fillId="0" borderId="1" xfId="2" applyNumberFormat="1" applyFont="1" applyFill="1" applyBorder="1" applyAlignment="1" applyProtection="1">
      <alignment horizontal="center" vertical="top" wrapText="1"/>
      <protection hidden="1"/>
    </xf>
    <xf numFmtId="0" fontId="17" fillId="0" borderId="1" xfId="2" applyNumberFormat="1" applyFont="1" applyFill="1" applyBorder="1" applyAlignment="1" applyProtection="1">
      <alignment horizontal="center" vertical="justify"/>
      <protection hidden="1"/>
    </xf>
    <xf numFmtId="0" fontId="17" fillId="0" borderId="0" xfId="2" quotePrefix="1" applyNumberFormat="1" applyFont="1" applyFill="1" applyBorder="1" applyAlignment="1" applyProtection="1">
      <alignment horizontal="center" vertical="justify"/>
      <protection hidden="1"/>
    </xf>
    <xf numFmtId="0" fontId="17" fillId="0" borderId="0" xfId="2" applyNumberFormat="1" applyFont="1" applyFill="1" applyBorder="1" applyAlignment="1" applyProtection="1">
      <alignment horizontal="center" vertical="justify"/>
      <protection hidden="1"/>
    </xf>
    <xf numFmtId="0" fontId="17" fillId="0" borderId="0" xfId="2" quotePrefix="1" applyNumberFormat="1" applyFont="1" applyFill="1" applyBorder="1" applyAlignment="1" applyProtection="1">
      <alignment horizontal="center" vertical="justify"/>
      <protection hidden="1"/>
    </xf>
    <xf numFmtId="0" fontId="17" fillId="0" borderId="0" xfId="2" applyNumberFormat="1" applyFont="1" applyFill="1" applyBorder="1" applyAlignment="1" applyProtection="1">
      <alignment horizontal="center" vertical="justify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  <xf numFmtId="167" fontId="17" fillId="0" borderId="0" xfId="2" applyNumberFormat="1" applyFont="1" applyFill="1" applyAlignment="1" applyProtection="1">
      <alignment horizontal="center"/>
      <protection hidden="1"/>
    </xf>
    <xf numFmtId="0" fontId="17" fillId="0" borderId="0" xfId="2" applyNumberFormat="1" applyFont="1" applyFill="1" applyAlignment="1" applyProtection="1">
      <alignment horizontal="right"/>
      <protection hidden="1"/>
    </xf>
    <xf numFmtId="0" fontId="17" fillId="0" borderId="0" xfId="2" applyNumberFormat="1" applyFont="1" applyFill="1" applyAlignment="1" applyProtection="1">
      <alignment horizontal="center"/>
      <protection hidden="1"/>
    </xf>
    <xf numFmtId="0" fontId="17" fillId="0" borderId="0" xfId="2" applyNumberFormat="1" applyFont="1" applyFill="1" applyAlignment="1" applyProtection="1">
      <alignment horizontal="centerContinuous"/>
      <protection hidden="1"/>
    </xf>
    <xf numFmtId="0" fontId="17" fillId="0" borderId="0" xfId="2" applyNumberFormat="1" applyFont="1" applyFill="1" applyAlignment="1" applyProtection="1">
      <alignment horizontal="justify" vertical="justify"/>
      <protection hidden="1"/>
    </xf>
    <xf numFmtId="0" fontId="5" fillId="0" borderId="0" xfId="2" applyNumberFormat="1" applyFont="1" applyFill="1" applyAlignment="1" applyProtection="1">
      <alignment horizontal="right" wrapText="1"/>
      <protection hidden="1"/>
    </xf>
    <xf numFmtId="0" fontId="22" fillId="0" borderId="0" xfId="4" applyFont="1" applyAlignment="1">
      <alignment wrapText="1"/>
    </xf>
    <xf numFmtId="0" fontId="22" fillId="0" borderId="0" xfId="4" applyFont="1" applyAlignment="1">
      <alignment horizontal="right"/>
    </xf>
    <xf numFmtId="0" fontId="5" fillId="0" borderId="0" xfId="2" applyNumberFormat="1" applyFont="1" applyFill="1" applyAlignment="1" applyProtection="1">
      <alignment horizontal="right"/>
      <protection hidden="1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Fill="1"/>
    <xf numFmtId="0" fontId="23" fillId="0" borderId="0" xfId="2" applyFont="1"/>
    <xf numFmtId="164" fontId="24" fillId="0" borderId="1" xfId="3" applyFont="1" applyFill="1" applyBorder="1" applyAlignment="1" applyProtection="1">
      <alignment horizontal="center"/>
      <protection hidden="1"/>
    </xf>
    <xf numFmtId="3" fontId="24" fillId="0" borderId="1" xfId="2" applyNumberFormat="1" applyFont="1" applyFill="1" applyBorder="1" applyAlignment="1" applyProtection="1">
      <protection hidden="1"/>
    </xf>
    <xf numFmtId="168" fontId="25" fillId="0" borderId="15" xfId="2" applyNumberFormat="1" applyFont="1" applyFill="1" applyBorder="1" applyAlignment="1" applyProtection="1">
      <alignment horizontal="right"/>
      <protection hidden="1"/>
    </xf>
    <xf numFmtId="0" fontId="24" fillId="0" borderId="1" xfId="2" applyNumberFormat="1" applyFont="1" applyFill="1" applyBorder="1" applyAlignment="1" applyProtection="1">
      <alignment horizontal="right"/>
      <protection hidden="1"/>
    </xf>
    <xf numFmtId="168" fontId="24" fillId="0" borderId="1" xfId="2" applyNumberFormat="1" applyFont="1" applyFill="1" applyBorder="1" applyAlignment="1" applyProtection="1">
      <alignment horizontal="right"/>
      <protection hidden="1"/>
    </xf>
    <xf numFmtId="0" fontId="24" fillId="0" borderId="13" xfId="2" applyNumberFormat="1" applyFont="1" applyFill="1" applyBorder="1" applyAlignment="1" applyProtection="1">
      <alignment horizontal="center" vertical="justify" wrapText="1"/>
      <protection hidden="1"/>
    </xf>
    <xf numFmtId="0" fontId="24" fillId="0" borderId="15" xfId="2" applyNumberFormat="1" applyFont="1" applyFill="1" applyBorder="1" applyAlignment="1" applyProtection="1">
      <alignment horizontal="center" vertical="justify" wrapText="1"/>
      <protection hidden="1"/>
    </xf>
    <xf numFmtId="0" fontId="24" fillId="0" borderId="8" xfId="2" applyNumberFormat="1" applyFont="1" applyFill="1" applyBorder="1" applyAlignment="1" applyProtection="1">
      <alignment horizontal="center" vertical="justify" wrapText="1"/>
      <protection hidden="1"/>
    </xf>
    <xf numFmtId="0" fontId="23" fillId="0" borderId="0" xfId="2" applyFont="1" applyAlignment="1" applyProtection="1">
      <alignment horizontal="justify" vertical="justify"/>
      <protection hidden="1"/>
    </xf>
    <xf numFmtId="177" fontId="25" fillId="0" borderId="18" xfId="2" applyNumberFormat="1" applyFont="1" applyFill="1" applyBorder="1" applyAlignment="1" applyProtection="1">
      <alignment horizontal="center"/>
      <protection hidden="1"/>
    </xf>
    <xf numFmtId="177" fontId="25" fillId="0" borderId="1" xfId="2" applyNumberFormat="1" applyFont="1" applyFill="1" applyBorder="1" applyAlignment="1" applyProtection="1">
      <alignment horizontal="center"/>
      <protection hidden="1"/>
    </xf>
    <xf numFmtId="169" fontId="25" fillId="0" borderId="1" xfId="2" applyNumberFormat="1" applyFont="1" applyFill="1" applyBorder="1" applyAlignment="1" applyProtection="1">
      <alignment horizontal="right" wrapText="1"/>
      <protection hidden="1"/>
    </xf>
    <xf numFmtId="0" fontId="26" fillId="0" borderId="1" xfId="4" applyFont="1" applyBorder="1"/>
    <xf numFmtId="170" fontId="25" fillId="0" borderId="1" xfId="2" applyNumberFormat="1" applyFont="1" applyFill="1" applyBorder="1" applyAlignment="1" applyProtection="1">
      <alignment wrapText="1"/>
      <protection hidden="1"/>
    </xf>
    <xf numFmtId="169" fontId="25" fillId="0" borderId="1" xfId="2" applyNumberFormat="1" applyFont="1" applyFill="1" applyBorder="1" applyAlignment="1" applyProtection="1">
      <alignment wrapText="1"/>
      <protection hidden="1"/>
    </xf>
    <xf numFmtId="0" fontId="25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171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0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13" xfId="4" applyFont="1" applyBorder="1" applyAlignment="1">
      <alignment horizontal="left" vertical="distributed"/>
    </xf>
    <xf numFmtId="0" fontId="26" fillId="0" borderId="15" xfId="4" applyFont="1" applyBorder="1" applyAlignment="1">
      <alignment horizontal="left" vertical="distributed"/>
    </xf>
    <xf numFmtId="0" fontId="26" fillId="0" borderId="8" xfId="4" applyFont="1" applyBorder="1" applyAlignment="1">
      <alignment horizontal="left" vertical="distributed"/>
    </xf>
    <xf numFmtId="0" fontId="26" fillId="0" borderId="1" xfId="4" applyFont="1" applyBorder="1" applyAlignment="1">
      <alignment horizontal="center"/>
    </xf>
    <xf numFmtId="0" fontId="20" fillId="0" borderId="1" xfId="4" applyFont="1" applyBorder="1" applyAlignment="1">
      <alignment horizontal="left" vertical="justify" wrapText="1"/>
    </xf>
    <xf numFmtId="0" fontId="24" fillId="0" borderId="1" xfId="2" applyNumberFormat="1" applyFont="1" applyFill="1" applyBorder="1" applyAlignment="1" applyProtection="1">
      <alignment horizontal="left" vertical="justify" wrapText="1"/>
      <protection hidden="1"/>
    </xf>
    <xf numFmtId="177" fontId="24" fillId="0" borderId="18" xfId="2" applyNumberFormat="1" applyFont="1" applyFill="1" applyBorder="1" applyAlignment="1" applyProtection="1">
      <alignment horizontal="center"/>
      <protection hidden="1"/>
    </xf>
    <xf numFmtId="177" fontId="24" fillId="0" borderId="1" xfId="2" applyNumberFormat="1" applyFont="1" applyFill="1" applyBorder="1" applyAlignment="1" applyProtection="1">
      <alignment horizontal="center"/>
      <protection hidden="1"/>
    </xf>
    <xf numFmtId="169" fontId="24" fillId="0" borderId="1" xfId="2" applyNumberFormat="1" applyFont="1" applyFill="1" applyBorder="1" applyAlignment="1" applyProtection="1">
      <alignment horizontal="right" wrapText="1"/>
      <protection hidden="1"/>
    </xf>
    <xf numFmtId="170" fontId="24" fillId="0" borderId="1" xfId="2" applyNumberFormat="1" applyFont="1" applyFill="1" applyBorder="1" applyAlignment="1" applyProtection="1">
      <alignment wrapText="1"/>
      <protection hidden="1"/>
    </xf>
    <xf numFmtId="0" fontId="24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24" fillId="0" borderId="15" xfId="2" applyNumberFormat="1" applyFont="1" applyFill="1" applyBorder="1" applyAlignment="1" applyProtection="1">
      <alignment horizontal="left" vertical="justify" wrapText="1"/>
      <protection hidden="1"/>
    </xf>
    <xf numFmtId="0" fontId="24" fillId="0" borderId="8" xfId="2" applyNumberFormat="1" applyFont="1" applyFill="1" applyBorder="1" applyAlignment="1" applyProtection="1">
      <alignment horizontal="left" vertical="justify" wrapText="1"/>
      <protection hidden="1"/>
    </xf>
    <xf numFmtId="169" fontId="24" fillId="0" borderId="13" xfId="2" applyNumberFormat="1" applyFont="1" applyFill="1" applyBorder="1" applyAlignment="1" applyProtection="1">
      <alignment horizontal="left" vertical="justify" wrapText="1"/>
      <protection hidden="1"/>
    </xf>
    <xf numFmtId="169" fontId="24" fillId="0" borderId="15" xfId="2" applyNumberFormat="1" applyFont="1" applyFill="1" applyBorder="1" applyAlignment="1" applyProtection="1">
      <alignment horizontal="left" vertical="justify" wrapText="1"/>
      <protection hidden="1"/>
    </xf>
    <xf numFmtId="169" fontId="24" fillId="0" borderId="17" xfId="2" applyNumberFormat="1" applyFont="1" applyFill="1" applyBorder="1" applyAlignment="1" applyProtection="1">
      <alignment horizontal="left" vertical="justify" wrapText="1"/>
      <protection hidden="1"/>
    </xf>
    <xf numFmtId="0" fontId="1" fillId="0" borderId="13" xfId="4" applyBorder="1" applyAlignment="1">
      <alignment horizontal="justify" vertical="justify" wrapText="1"/>
    </xf>
    <xf numFmtId="0" fontId="25" fillId="0" borderId="15" xfId="2" applyNumberFormat="1" applyFont="1" applyFill="1" applyBorder="1" applyAlignment="1" applyProtection="1">
      <alignment horizontal="justify" vertical="justify" wrapText="1"/>
      <protection hidden="1"/>
    </xf>
    <xf numFmtId="0" fontId="25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177" fontId="25" fillId="2" borderId="1" xfId="2" applyNumberFormat="1" applyFont="1" applyFill="1" applyBorder="1" applyAlignment="1" applyProtection="1">
      <alignment horizontal="center"/>
      <protection hidden="1"/>
    </xf>
    <xf numFmtId="169" fontId="25" fillId="2" borderId="1" xfId="2" applyNumberFormat="1" applyFont="1" applyFill="1" applyBorder="1" applyAlignment="1" applyProtection="1">
      <alignment horizontal="right" wrapText="1"/>
      <protection hidden="1"/>
    </xf>
    <xf numFmtId="170" fontId="25" fillId="2" borderId="1" xfId="2" applyNumberFormat="1" applyFont="1" applyFill="1" applyBorder="1" applyAlignment="1" applyProtection="1">
      <alignment wrapText="1"/>
      <protection hidden="1"/>
    </xf>
    <xf numFmtId="0" fontId="1" fillId="0" borderId="13" xfId="4" applyBorder="1" applyAlignment="1">
      <alignment horizontal="left" vertical="justify" wrapText="1"/>
    </xf>
    <xf numFmtId="0" fontId="1" fillId="0" borderId="15" xfId="4" applyBorder="1" applyAlignment="1">
      <alignment horizontal="left" vertical="justify" wrapText="1"/>
    </xf>
    <xf numFmtId="0" fontId="25" fillId="2" borderId="8" xfId="2" applyNumberFormat="1" applyFont="1" applyFill="1" applyBorder="1" applyAlignment="1" applyProtection="1">
      <alignment horizontal="left" vertical="justify" wrapText="1"/>
      <protection hidden="1"/>
    </xf>
    <xf numFmtId="177" fontId="25" fillId="2" borderId="18" xfId="2" applyNumberFormat="1" applyFont="1" applyFill="1" applyBorder="1" applyAlignment="1" applyProtection="1">
      <alignment horizontal="center"/>
      <protection hidden="1"/>
    </xf>
    <xf numFmtId="0" fontId="25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15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8" xfId="2" applyNumberFormat="1" applyFont="1" applyFill="1" applyBorder="1" applyAlignment="1" applyProtection="1">
      <alignment horizontal="left" vertical="justify" wrapText="1"/>
      <protection hidden="1"/>
    </xf>
    <xf numFmtId="172" fontId="25" fillId="0" borderId="13" xfId="2" applyNumberFormat="1" applyFont="1" applyFill="1" applyBorder="1" applyAlignment="1" applyProtection="1">
      <alignment horizontal="left" vertical="justify" wrapText="1"/>
      <protection hidden="1"/>
    </xf>
    <xf numFmtId="172" fontId="25" fillId="0" borderId="15" xfId="2" applyNumberFormat="1" applyFont="1" applyFill="1" applyBorder="1" applyAlignment="1" applyProtection="1">
      <alignment horizontal="left" vertical="justify" wrapText="1"/>
      <protection hidden="1"/>
    </xf>
    <xf numFmtId="172" fontId="25" fillId="0" borderId="8" xfId="2" applyNumberFormat="1" applyFont="1" applyFill="1" applyBorder="1" applyAlignment="1" applyProtection="1">
      <alignment horizontal="left" vertical="justify" wrapText="1"/>
      <protection hidden="1"/>
    </xf>
    <xf numFmtId="172" fontId="25" fillId="0" borderId="1" xfId="2" applyNumberFormat="1" applyFont="1" applyFill="1" applyBorder="1" applyAlignment="1" applyProtection="1">
      <alignment horizontal="justify" vertical="justify" wrapText="1"/>
      <protection hidden="1"/>
    </xf>
    <xf numFmtId="168" fontId="24" fillId="2" borderId="1" xfId="2" applyNumberFormat="1" applyFont="1" applyFill="1" applyBorder="1" applyAlignment="1" applyProtection="1">
      <alignment horizontal="right"/>
      <protection hidden="1"/>
    </xf>
    <xf numFmtId="0" fontId="25" fillId="2" borderId="13" xfId="2" applyNumberFormat="1" applyFont="1" applyFill="1" applyBorder="1" applyAlignment="1" applyProtection="1">
      <alignment horizontal="justify" vertical="justify" wrapText="1"/>
      <protection hidden="1"/>
    </xf>
    <xf numFmtId="0" fontId="25" fillId="2" borderId="15" xfId="2" applyNumberFormat="1" applyFont="1" applyFill="1" applyBorder="1" applyAlignment="1" applyProtection="1">
      <alignment horizontal="justify" vertical="justify" wrapText="1"/>
      <protection hidden="1"/>
    </xf>
    <xf numFmtId="0" fontId="24" fillId="2" borderId="8" xfId="2" applyNumberFormat="1" applyFont="1" applyFill="1" applyBorder="1" applyAlignment="1" applyProtection="1">
      <alignment horizontal="justify" vertical="justify" wrapText="1"/>
      <protection hidden="1"/>
    </xf>
    <xf numFmtId="171" fontId="24" fillId="2" borderId="1" xfId="2" applyNumberFormat="1" applyFont="1" applyFill="1" applyBorder="1" applyAlignment="1" applyProtection="1">
      <alignment horizontal="justify" vertical="justify" wrapText="1"/>
      <protection hidden="1"/>
    </xf>
    <xf numFmtId="169" fontId="24" fillId="2" borderId="10" xfId="2" applyNumberFormat="1" applyFont="1" applyFill="1" applyBorder="1" applyAlignment="1" applyProtection="1">
      <alignment horizontal="justify" vertical="justify" wrapText="1"/>
      <protection hidden="1"/>
    </xf>
    <xf numFmtId="177" fontId="24" fillId="2" borderId="18" xfId="2" applyNumberFormat="1" applyFont="1" applyFill="1" applyBorder="1" applyAlignment="1" applyProtection="1">
      <alignment horizontal="center"/>
      <protection hidden="1"/>
    </xf>
    <xf numFmtId="177" fontId="24" fillId="2" borderId="1" xfId="2" applyNumberFormat="1" applyFont="1" applyFill="1" applyBorder="1" applyAlignment="1" applyProtection="1">
      <alignment horizontal="center"/>
      <protection hidden="1"/>
    </xf>
    <xf numFmtId="169" fontId="24" fillId="2" borderId="1" xfId="2" applyNumberFormat="1" applyFont="1" applyFill="1" applyBorder="1" applyAlignment="1" applyProtection="1">
      <alignment horizontal="right" wrapText="1"/>
      <protection hidden="1"/>
    </xf>
    <xf numFmtId="170" fontId="24" fillId="2" borderId="1" xfId="2" applyNumberFormat="1" applyFont="1" applyFill="1" applyBorder="1" applyAlignment="1" applyProtection="1">
      <alignment wrapText="1"/>
      <protection hidden="1"/>
    </xf>
    <xf numFmtId="0" fontId="24" fillId="2" borderId="13" xfId="2" applyNumberFormat="1" applyFont="1" applyFill="1" applyBorder="1" applyAlignment="1" applyProtection="1">
      <alignment horizontal="justify" vertical="justify" wrapText="1"/>
      <protection hidden="1"/>
    </xf>
    <xf numFmtId="0" fontId="24" fillId="2" borderId="15" xfId="2" applyNumberFormat="1" applyFont="1" applyFill="1" applyBorder="1" applyAlignment="1" applyProtection="1">
      <alignment horizontal="justify" vertical="justify" wrapText="1"/>
      <protection hidden="1"/>
    </xf>
    <xf numFmtId="0" fontId="24" fillId="2" borderId="8" xfId="2" applyNumberFormat="1" applyFont="1" applyFill="1" applyBorder="1" applyAlignment="1" applyProtection="1">
      <alignment horizontal="justify" vertical="justify" wrapText="1"/>
      <protection hidden="1"/>
    </xf>
    <xf numFmtId="169" fontId="24" fillId="2" borderId="13" xfId="2" applyNumberFormat="1" applyFont="1" applyFill="1" applyBorder="1" applyAlignment="1" applyProtection="1">
      <alignment horizontal="justify" vertical="justify" wrapText="1"/>
      <protection hidden="1"/>
    </xf>
    <xf numFmtId="169" fontId="24" fillId="2" borderId="15" xfId="2" applyNumberFormat="1" applyFont="1" applyFill="1" applyBorder="1" applyAlignment="1" applyProtection="1">
      <alignment horizontal="justify" vertical="justify" wrapText="1"/>
      <protection hidden="1"/>
    </xf>
    <xf numFmtId="169" fontId="24" fillId="2" borderId="17" xfId="2" applyNumberFormat="1" applyFont="1" applyFill="1" applyBorder="1" applyAlignment="1" applyProtection="1">
      <alignment horizontal="justify" vertical="justify" wrapText="1"/>
      <protection hidden="1"/>
    </xf>
    <xf numFmtId="169" fontId="25" fillId="0" borderId="1" xfId="2" applyNumberFormat="1" applyFont="1" applyFill="1" applyBorder="1" applyAlignment="1" applyProtection="1">
      <alignment horizontal="right"/>
      <protection hidden="1"/>
    </xf>
    <xf numFmtId="0" fontId="27" fillId="0" borderId="8" xfId="4" applyFont="1" applyBorder="1" applyAlignment="1">
      <alignment horizontal="right"/>
    </xf>
    <xf numFmtId="0" fontId="1" fillId="0" borderId="1" xfId="4" applyBorder="1" applyAlignment="1">
      <alignment horizontal="justify" vertical="justify" wrapText="1"/>
    </xf>
    <xf numFmtId="0" fontId="25" fillId="0" borderId="1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7" xfId="2" applyNumberFormat="1" applyFont="1" applyFill="1" applyBorder="1" applyAlignment="1" applyProtection="1">
      <alignment horizontal="justify" vertical="justify" wrapText="1"/>
      <protection hidden="1"/>
    </xf>
    <xf numFmtId="170" fontId="25" fillId="0" borderId="8" xfId="2" applyNumberFormat="1" applyFont="1" applyFill="1" applyBorder="1" applyAlignment="1" applyProtection="1">
      <protection hidden="1"/>
    </xf>
    <xf numFmtId="0" fontId="1" fillId="0" borderId="1" xfId="4" applyFont="1" applyBorder="1" applyAlignment="1">
      <alignment horizontal="justify" vertical="justify" wrapText="1"/>
    </xf>
    <xf numFmtId="0" fontId="20" fillId="0" borderId="13" xfId="4" applyFont="1" applyBorder="1" applyAlignment="1">
      <alignment horizontal="justify" vertical="justify" wrapText="1"/>
    </xf>
    <xf numFmtId="0" fontId="20" fillId="0" borderId="15" xfId="4" applyFont="1" applyBorder="1" applyAlignment="1">
      <alignment horizontal="justify" vertical="justify" wrapText="1"/>
    </xf>
    <xf numFmtId="0" fontId="24" fillId="0" borderId="13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5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4" applyAlignment="1">
      <alignment horizontal="left"/>
    </xf>
    <xf numFmtId="168" fontId="25" fillId="0" borderId="1" xfId="2" applyNumberFormat="1" applyFont="1" applyFill="1" applyBorder="1" applyAlignment="1" applyProtection="1">
      <alignment horizontal="right"/>
      <protection hidden="1"/>
    </xf>
    <xf numFmtId="171" fontId="24" fillId="0" borderId="1" xfId="2" applyNumberFormat="1" applyFont="1" applyFill="1" applyBorder="1" applyAlignment="1" applyProtection="1">
      <alignment horizontal="left" vertical="justify" wrapText="1"/>
      <protection hidden="1"/>
    </xf>
    <xf numFmtId="169" fontId="24" fillId="0" borderId="10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13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3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5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7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8" xfId="4" applyFont="1" applyBorder="1" applyAlignment="1">
      <alignment horizontal="center"/>
    </xf>
    <xf numFmtId="0" fontId="27" fillId="0" borderId="13" xfId="4" applyFont="1" applyBorder="1" applyAlignment="1">
      <alignment horizontal="left" vertical="justify" wrapText="1"/>
    </xf>
    <xf numFmtId="0" fontId="27" fillId="0" borderId="15" xfId="4" applyFont="1" applyBorder="1" applyAlignment="1">
      <alignment horizontal="left" vertical="justify" wrapText="1"/>
    </xf>
    <xf numFmtId="0" fontId="27" fillId="0" borderId="8" xfId="4" applyFont="1" applyBorder="1" applyAlignment="1">
      <alignment horizontal="left" vertical="justify" wrapText="1"/>
    </xf>
    <xf numFmtId="169" fontId="24" fillId="0" borderId="15" xfId="2" applyNumberFormat="1" applyFont="1" applyFill="1" applyBorder="1" applyAlignment="1" applyProtection="1">
      <alignment horizontal="justify" vertical="justify" wrapText="1"/>
      <protection hidden="1"/>
    </xf>
    <xf numFmtId="0" fontId="1" fillId="0" borderId="13" xfId="4" applyBorder="1" applyAlignment="1">
      <alignment vertical="justify" wrapText="1"/>
    </xf>
    <xf numFmtId="0" fontId="1" fillId="0" borderId="15" xfId="4" applyBorder="1" applyAlignment="1">
      <alignment vertical="justify" wrapText="1"/>
    </xf>
    <xf numFmtId="0" fontId="1" fillId="0" borderId="1" xfId="4" applyFont="1" applyBorder="1" applyAlignment="1">
      <alignment vertical="justify" wrapText="1"/>
    </xf>
    <xf numFmtId="171" fontId="24" fillId="0" borderId="2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9" xfId="2" applyNumberFormat="1" applyFont="1" applyFill="1" applyBorder="1" applyAlignment="1" applyProtection="1">
      <alignment horizontal="justify" vertical="justify" wrapText="1"/>
      <protection hidden="1"/>
    </xf>
    <xf numFmtId="0" fontId="1" fillId="0" borderId="13" xfId="4" applyFont="1" applyBorder="1" applyAlignment="1">
      <alignment vertical="justify" wrapText="1"/>
    </xf>
    <xf numFmtId="0" fontId="1" fillId="0" borderId="15" xfId="4" applyFont="1" applyBorder="1" applyAlignment="1">
      <alignment vertical="justify" wrapText="1"/>
    </xf>
    <xf numFmtId="173" fontId="17" fillId="0" borderId="1" xfId="3" applyNumberFormat="1" applyFont="1" applyFill="1" applyBorder="1" applyAlignment="1" applyProtection="1">
      <alignment horizontal="center"/>
      <protection hidden="1"/>
    </xf>
    <xf numFmtId="0" fontId="18" fillId="0" borderId="13" xfId="4" applyFont="1" applyBorder="1" applyAlignment="1">
      <alignment vertical="justify" wrapText="1"/>
    </xf>
    <xf numFmtId="0" fontId="18" fillId="0" borderId="15" xfId="4" applyFont="1" applyBorder="1" applyAlignment="1">
      <alignment vertical="justify" wrapText="1"/>
    </xf>
    <xf numFmtId="177" fontId="25" fillId="0" borderId="20" xfId="2" applyNumberFormat="1" applyFont="1" applyFill="1" applyBorder="1" applyAlignment="1" applyProtection="1">
      <alignment horizontal="center"/>
      <protection hidden="1"/>
    </xf>
    <xf numFmtId="177" fontId="25" fillId="0" borderId="2" xfId="2" applyNumberFormat="1" applyFont="1" applyFill="1" applyBorder="1" applyAlignment="1" applyProtection="1">
      <alignment horizontal="center"/>
      <protection hidden="1"/>
    </xf>
    <xf numFmtId="164" fontId="5" fillId="0" borderId="2" xfId="3" applyFont="1" applyFill="1" applyBorder="1" applyAlignment="1" applyProtection="1">
      <alignment horizontal="center"/>
      <protection hidden="1"/>
    </xf>
    <xf numFmtId="169" fontId="25" fillId="0" borderId="2" xfId="2" applyNumberFormat="1" applyFont="1" applyFill="1" applyBorder="1" applyAlignment="1" applyProtection="1">
      <alignment horizontal="right" wrapText="1"/>
      <protection hidden="1"/>
    </xf>
    <xf numFmtId="0" fontId="26" fillId="0" borderId="1" xfId="4" applyFont="1" applyBorder="1" applyAlignment="1">
      <alignment horizontal="right"/>
    </xf>
    <xf numFmtId="170" fontId="25" fillId="0" borderId="2" xfId="2" applyNumberFormat="1" applyFont="1" applyFill="1" applyBorder="1" applyAlignment="1" applyProtection="1">
      <alignment wrapText="1"/>
      <protection hidden="1"/>
    </xf>
    <xf numFmtId="0" fontId="1" fillId="0" borderId="2" xfId="4" applyBorder="1" applyAlignment="1">
      <alignment horizontal="left" vertical="justify" wrapText="1"/>
    </xf>
    <xf numFmtId="0" fontId="25" fillId="0" borderId="2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21" xfId="2" applyNumberFormat="1" applyFont="1" applyFill="1" applyBorder="1" applyAlignment="1" applyProtection="1">
      <alignment horizontal="justify" vertical="justify" wrapText="1"/>
      <protection hidden="1"/>
    </xf>
    <xf numFmtId="0" fontId="1" fillId="0" borderId="1" xfId="4" applyBorder="1" applyAlignment="1">
      <alignment horizontal="left" vertical="justify" wrapText="1"/>
    </xf>
    <xf numFmtId="0" fontId="28" fillId="0" borderId="1" xfId="4" applyFont="1" applyBorder="1" applyAlignment="1">
      <alignment vertical="justify" wrapText="1"/>
    </xf>
    <xf numFmtId="0" fontId="25" fillId="0" borderId="13" xfId="2" applyNumberFormat="1" applyFont="1" applyFill="1" applyBorder="1" applyAlignment="1" applyProtection="1">
      <alignment horizontal="center" vertical="justify" wrapText="1"/>
      <protection hidden="1"/>
    </xf>
    <xf numFmtId="0" fontId="25" fillId="0" borderId="15" xfId="2" applyNumberFormat="1" applyFont="1" applyFill="1" applyBorder="1" applyAlignment="1" applyProtection="1">
      <alignment horizontal="center" vertical="justify" wrapText="1"/>
      <protection hidden="1"/>
    </xf>
    <xf numFmtId="0" fontId="25" fillId="0" borderId="8" xfId="2" applyNumberFormat="1" applyFont="1" applyFill="1" applyBorder="1" applyAlignment="1" applyProtection="1">
      <alignment horizontal="center" vertical="justify" wrapText="1"/>
      <protection hidden="1"/>
    </xf>
    <xf numFmtId="172" fontId="25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1" xfId="4" applyFont="1" applyFill="1" applyBorder="1"/>
    <xf numFmtId="0" fontId="26" fillId="0" borderId="1" xfId="4" applyFont="1" applyFill="1" applyBorder="1" applyAlignment="1">
      <alignment horizontal="right"/>
    </xf>
    <xf numFmtId="0" fontId="20" fillId="0" borderId="13" xfId="4" applyFont="1" applyFill="1" applyBorder="1" applyAlignment="1">
      <alignment horizontal="justify" vertical="justify" wrapText="1"/>
    </xf>
    <xf numFmtId="0" fontId="20" fillId="0" borderId="15" xfId="4" applyFont="1" applyFill="1" applyBorder="1" applyAlignment="1">
      <alignment horizontal="justify" vertical="justify" wrapText="1"/>
    </xf>
    <xf numFmtId="172" fontId="25" fillId="2" borderId="13" xfId="2" applyNumberFormat="1" applyFont="1" applyFill="1" applyBorder="1" applyAlignment="1" applyProtection="1">
      <alignment horizontal="left" vertical="justify" wrapText="1"/>
      <protection hidden="1"/>
    </xf>
    <xf numFmtId="172" fontId="25" fillId="2" borderId="15" xfId="2" applyNumberFormat="1" applyFont="1" applyFill="1" applyBorder="1" applyAlignment="1" applyProtection="1">
      <alignment horizontal="left" vertical="justify" wrapText="1"/>
      <protection hidden="1"/>
    </xf>
    <xf numFmtId="172" fontId="25" fillId="2" borderId="8" xfId="2" applyNumberFormat="1" applyFont="1" applyFill="1" applyBorder="1" applyAlignment="1" applyProtection="1">
      <alignment horizontal="left" vertical="justify" wrapText="1"/>
      <protection hidden="1"/>
    </xf>
    <xf numFmtId="0" fontId="25" fillId="2" borderId="8" xfId="2" applyNumberFormat="1" applyFont="1" applyFill="1" applyBorder="1" applyAlignment="1" applyProtection="1">
      <alignment vertical="justify" wrapText="1"/>
      <protection hidden="1"/>
    </xf>
    <xf numFmtId="0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1" fillId="0" borderId="15" xfId="4" applyFont="1" applyBorder="1" applyAlignment="1">
      <alignment horizontal="left" vertical="justify" wrapText="1"/>
    </xf>
    <xf numFmtId="0" fontId="25" fillId="0" borderId="8" xfId="2" applyNumberFormat="1" applyFont="1" applyFill="1" applyBorder="1" applyAlignment="1" applyProtection="1">
      <alignment horizontal="left" vertical="justify" wrapText="1"/>
      <protection hidden="1"/>
    </xf>
    <xf numFmtId="0" fontId="1" fillId="0" borderId="13" xfId="4" applyFont="1" applyBorder="1" applyAlignment="1">
      <alignment horizontal="left" vertical="justify" wrapText="1"/>
    </xf>
    <xf numFmtId="0" fontId="1" fillId="0" borderId="15" xfId="4" applyFont="1" applyBorder="1" applyAlignment="1">
      <alignment horizontal="left" vertical="justify" wrapText="1"/>
    </xf>
    <xf numFmtId="168" fontId="29" fillId="0" borderId="1" xfId="4" applyNumberFormat="1" applyFont="1" applyBorder="1"/>
    <xf numFmtId="0" fontId="26" fillId="0" borderId="0" xfId="4" applyFont="1"/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1" xfId="4" applyFont="1" applyBorder="1" applyAlignment="1">
      <alignment horizontal="left" wrapText="1"/>
    </xf>
    <xf numFmtId="0" fontId="1" fillId="3" borderId="0" xfId="4" applyFill="1"/>
    <xf numFmtId="177" fontId="25" fillId="3" borderId="18" xfId="2" applyNumberFormat="1" applyFont="1" applyFill="1" applyBorder="1" applyAlignment="1" applyProtection="1">
      <alignment horizontal="center"/>
      <protection hidden="1"/>
    </xf>
    <xf numFmtId="177" fontId="25" fillId="3" borderId="1" xfId="2" applyNumberFormat="1" applyFont="1" applyFill="1" applyBorder="1" applyAlignment="1" applyProtection="1">
      <alignment horizontal="center"/>
      <protection hidden="1"/>
    </xf>
    <xf numFmtId="169" fontId="25" fillId="3" borderId="1" xfId="2" applyNumberFormat="1" applyFont="1" applyFill="1" applyBorder="1" applyAlignment="1" applyProtection="1">
      <alignment horizontal="right" wrapText="1"/>
      <protection hidden="1"/>
    </xf>
    <xf numFmtId="0" fontId="26" fillId="3" borderId="1" xfId="4" applyFont="1" applyFill="1" applyBorder="1"/>
    <xf numFmtId="170" fontId="25" fillId="3" borderId="1" xfId="2" applyNumberFormat="1" applyFont="1" applyFill="1" applyBorder="1" applyAlignment="1" applyProtection="1">
      <alignment wrapText="1"/>
      <protection hidden="1"/>
    </xf>
    <xf numFmtId="169" fontId="25" fillId="3" borderId="1" xfId="2" applyNumberFormat="1" applyFont="1" applyFill="1" applyBorder="1" applyAlignment="1" applyProtection="1">
      <alignment wrapText="1"/>
      <protection hidden="1"/>
    </xf>
    <xf numFmtId="172" fontId="25" fillId="3" borderId="13" xfId="2" applyNumberFormat="1" applyFont="1" applyFill="1" applyBorder="1" applyAlignment="1" applyProtection="1">
      <alignment horizontal="left" vertical="justify" wrapText="1"/>
      <protection hidden="1"/>
    </xf>
    <xf numFmtId="172" fontId="25" fillId="3" borderId="15" xfId="2" applyNumberFormat="1" applyFont="1" applyFill="1" applyBorder="1" applyAlignment="1" applyProtection="1">
      <alignment horizontal="left" vertical="justify" wrapText="1"/>
      <protection hidden="1"/>
    </xf>
    <xf numFmtId="172" fontId="25" fillId="3" borderId="8" xfId="2" applyNumberFormat="1" applyFont="1" applyFill="1" applyBorder="1" applyAlignment="1" applyProtection="1">
      <alignment horizontal="left" vertical="justify" wrapText="1"/>
      <protection hidden="1"/>
    </xf>
    <xf numFmtId="0" fontId="24" fillId="3" borderId="1" xfId="2" applyNumberFormat="1" applyFont="1" applyFill="1" applyBorder="1" applyAlignment="1" applyProtection="1">
      <alignment horizontal="justify" vertical="justify" wrapText="1"/>
      <protection hidden="1"/>
    </xf>
    <xf numFmtId="171" fontId="24" fillId="3" borderId="1" xfId="2" applyNumberFormat="1" applyFont="1" applyFill="1" applyBorder="1" applyAlignment="1" applyProtection="1">
      <alignment horizontal="justify" vertical="justify" wrapText="1"/>
      <protection hidden="1"/>
    </xf>
    <xf numFmtId="169" fontId="24" fillId="3" borderId="10" xfId="2" applyNumberFormat="1" applyFont="1" applyFill="1" applyBorder="1" applyAlignment="1" applyProtection="1">
      <alignment horizontal="justify" vertical="justify" wrapText="1"/>
      <protection hidden="1"/>
    </xf>
    <xf numFmtId="0" fontId="1" fillId="0" borderId="15" xfId="4" applyBorder="1" applyAlignment="1">
      <alignment horizontal="justify" vertical="justify" wrapText="1"/>
    </xf>
    <xf numFmtId="0" fontId="24" fillId="0" borderId="15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" xfId="2" applyNumberFormat="1" applyFont="1" applyFill="1" applyBorder="1" applyAlignment="1" applyProtection="1">
      <alignment wrapText="1"/>
      <protection hidden="1"/>
    </xf>
    <xf numFmtId="169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169" fontId="24" fillId="0" borderId="10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22" xfId="4" applyFont="1" applyBorder="1" applyAlignment="1">
      <alignment horizontal="center" vertical="center" wrapText="1"/>
    </xf>
    <xf numFmtId="0" fontId="24" fillId="0" borderId="23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2" applyNumberFormat="1" applyFont="1" applyFill="1" applyBorder="1" applyAlignment="1" applyProtection="1">
      <alignment horizontal="right" vertical="top" wrapText="1"/>
      <protection hidden="1"/>
    </xf>
    <xf numFmtId="0" fontId="24" fillId="0" borderId="23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3" xfId="2" applyNumberFormat="1" applyFont="1" applyFill="1" applyBorder="1" applyAlignment="1" applyProtection="1">
      <alignment horizontal="center" vertical="justify"/>
      <protection hidden="1"/>
    </xf>
    <xf numFmtId="0" fontId="24" fillId="0" borderId="24" xfId="2" applyNumberFormat="1" applyFont="1" applyFill="1" applyBorder="1" applyAlignment="1" applyProtection="1">
      <alignment horizontal="center" vertical="justify"/>
      <protection hidden="1"/>
    </xf>
    <xf numFmtId="0" fontId="19" fillId="0" borderId="0" xfId="2" applyFont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right" vertical="top"/>
      <protection hidden="1"/>
    </xf>
    <xf numFmtId="0" fontId="4" fillId="0" borderId="0" xfId="2" applyNumberFormat="1" applyFont="1" applyFill="1" applyAlignment="1" applyProtection="1">
      <alignment horizontal="centerContinuous" vertical="top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0" fontId="1" fillId="0" borderId="0" xfId="4" applyAlignment="1">
      <alignment horizontal="right" wrapText="1"/>
    </xf>
    <xf numFmtId="0" fontId="19" fillId="0" borderId="0" xfId="2" applyFont="1" applyFill="1" applyAlignment="1" applyProtection="1">
      <alignment horizontal="right" wrapText="1"/>
      <protection hidden="1"/>
    </xf>
    <xf numFmtId="0" fontId="4" fillId="0" borderId="0" xfId="2" applyNumberFormat="1" applyFont="1" applyFill="1" applyAlignment="1" applyProtection="1">
      <alignment horizontal="centerContinuous"/>
      <protection hidden="1"/>
    </xf>
    <xf numFmtId="0" fontId="3" fillId="0" borderId="0" xfId="2" applyNumberFormat="1" applyFont="1" applyFill="1" applyAlignment="1" applyProtection="1">
      <alignment horizontal="centerContinuous"/>
      <protection hidden="1"/>
    </xf>
    <xf numFmtId="178" fontId="1" fillId="0" borderId="1" xfId="4" applyNumberFormat="1" applyBorder="1"/>
    <xf numFmtId="0" fontId="1" fillId="0" borderId="1" xfId="4" applyBorder="1"/>
    <xf numFmtId="0" fontId="1" fillId="0" borderId="1" xfId="4" applyFill="1" applyBorder="1"/>
    <xf numFmtId="0" fontId="1" fillId="0" borderId="13" xfId="4" applyBorder="1" applyAlignment="1">
      <alignment wrapText="1"/>
    </xf>
    <xf numFmtId="0" fontId="1" fillId="0" borderId="15" xfId="4" applyBorder="1" applyAlignment="1">
      <alignment wrapText="1"/>
    </xf>
    <xf numFmtId="0" fontId="1" fillId="0" borderId="8" xfId="4" applyBorder="1" applyAlignment="1">
      <alignment wrapText="1"/>
    </xf>
    <xf numFmtId="169" fontId="25" fillId="0" borderId="1" xfId="2" applyNumberFormat="1" applyFont="1" applyFill="1" applyBorder="1" applyAlignment="1" applyProtection="1">
      <alignment horizontal="center" wrapText="1"/>
      <protection hidden="1"/>
    </xf>
    <xf numFmtId="170" fontId="25" fillId="0" borderId="1" xfId="2" applyNumberFormat="1" applyFont="1" applyFill="1" applyBorder="1" applyAlignment="1" applyProtection="1">
      <alignment horizontal="center" wrapText="1"/>
      <protection hidden="1"/>
    </xf>
    <xf numFmtId="0" fontId="27" fillId="0" borderId="13" xfId="4" applyFont="1" applyBorder="1" applyAlignment="1"/>
    <xf numFmtId="0" fontId="27" fillId="0" borderId="15" xfId="4" applyFont="1" applyBorder="1" applyAlignment="1"/>
    <xf numFmtId="0" fontId="27" fillId="0" borderId="8" xfId="4" applyFont="1" applyBorder="1" applyAlignment="1"/>
    <xf numFmtId="0" fontId="27" fillId="0" borderId="13" xfId="4" applyFont="1" applyBorder="1" applyAlignment="1">
      <alignment wrapText="1"/>
    </xf>
    <xf numFmtId="0" fontId="27" fillId="0" borderId="15" xfId="4" applyFont="1" applyBorder="1" applyAlignment="1">
      <alignment wrapText="1"/>
    </xf>
    <xf numFmtId="0" fontId="27" fillId="0" borderId="8" xfId="4" applyFont="1" applyBorder="1" applyAlignment="1">
      <alignment wrapText="1"/>
    </xf>
    <xf numFmtId="0" fontId="24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6" fillId="0" borderId="8" xfId="4" applyFont="1" applyBorder="1" applyAlignment="1">
      <alignment horizontal="right"/>
    </xf>
    <xf numFmtId="170" fontId="25" fillId="0" borderId="1" xfId="2" applyNumberFormat="1" applyFont="1" applyFill="1" applyBorder="1" applyAlignment="1" applyProtection="1">
      <alignment horizontal="right" wrapText="1"/>
      <protection hidden="1"/>
    </xf>
    <xf numFmtId="0" fontId="27" fillId="0" borderId="0" xfId="4" applyFont="1"/>
    <xf numFmtId="0" fontId="18" fillId="0" borderId="13" xfId="4" applyFont="1" applyBorder="1" applyAlignment="1">
      <alignment horizontal="justify" vertical="justify" wrapText="1"/>
    </xf>
    <xf numFmtId="0" fontId="18" fillId="0" borderId="15" xfId="4" applyFont="1" applyBorder="1" applyAlignment="1">
      <alignment horizontal="justify" vertical="justify" wrapText="1"/>
    </xf>
    <xf numFmtId="0" fontId="27" fillId="0" borderId="1" xfId="4" applyFont="1" applyBorder="1"/>
    <xf numFmtId="0" fontId="25" fillId="0" borderId="1" xfId="2" applyNumberFormat="1" applyFont="1" applyFill="1" applyBorder="1" applyAlignment="1" applyProtection="1">
      <alignment vertical="justify" wrapText="1"/>
      <protection hidden="1"/>
    </xf>
    <xf numFmtId="0" fontId="27" fillId="0" borderId="1" xfId="4" applyFont="1" applyFill="1" applyBorder="1"/>
    <xf numFmtId="177" fontId="1" fillId="0" borderId="1" xfId="4" applyNumberFormat="1" applyBorder="1" applyAlignment="1">
      <alignment horizontal="center"/>
    </xf>
    <xf numFmtId="170" fontId="1" fillId="0" borderId="1" xfId="4" applyNumberFormat="1" applyBorder="1"/>
    <xf numFmtId="0" fontId="27" fillId="0" borderId="1" xfId="4" applyFont="1" applyBorder="1" applyAlignment="1">
      <alignment horizontal="right"/>
    </xf>
    <xf numFmtId="0" fontId="27" fillId="0" borderId="1" xfId="4" applyFont="1" applyBorder="1" applyAlignment="1">
      <alignment horizontal="left" wrapText="1"/>
    </xf>
    <xf numFmtId="172" fontId="25" fillId="0" borderId="1" xfId="2" applyNumberFormat="1" applyFont="1" applyFill="1" applyBorder="1" applyAlignment="1" applyProtection="1">
      <alignment horizontal="left" vertical="justify" wrapText="1"/>
      <protection hidden="1"/>
    </xf>
    <xf numFmtId="170" fontId="24" fillId="0" borderId="1" xfId="2" applyNumberFormat="1" applyFont="1" applyFill="1" applyBorder="1" applyAlignment="1" applyProtection="1">
      <alignment horizontal="right" wrapText="1"/>
      <protection hidden="1"/>
    </xf>
    <xf numFmtId="0" fontId="31" fillId="0" borderId="1" xfId="4" applyFont="1" applyBorder="1"/>
    <xf numFmtId="172" fontId="24" fillId="0" borderId="1" xfId="2" applyNumberFormat="1" applyFont="1" applyFill="1" applyBorder="1" applyAlignment="1" applyProtection="1">
      <alignment horizontal="left" vertical="justify" wrapText="1"/>
      <protection hidden="1"/>
    </xf>
    <xf numFmtId="164" fontId="25" fillId="0" borderId="1" xfId="5" applyNumberFormat="1" applyFont="1" applyFill="1" applyBorder="1" applyAlignment="1" applyProtection="1">
      <protection hidden="1"/>
    </xf>
    <xf numFmtId="177" fontId="24" fillId="0" borderId="0" xfId="2" applyNumberFormat="1" applyFont="1" applyFill="1" applyBorder="1" applyAlignment="1" applyProtection="1">
      <alignment horizontal="center"/>
      <protection hidden="1"/>
    </xf>
    <xf numFmtId="0" fontId="31" fillId="0" borderId="1" xfId="4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2" applyNumberFormat="1" applyFont="1" applyFill="1" applyBorder="1" applyAlignment="1" applyProtection="1">
      <alignment horizontal="center" vertical="center"/>
      <protection hidden="1"/>
    </xf>
    <xf numFmtId="0" fontId="32" fillId="0" borderId="0" xfId="2" applyFont="1" applyProtection="1">
      <protection hidden="1"/>
    </xf>
    <xf numFmtId="0" fontId="24" fillId="0" borderId="0" xfId="2" applyNumberFormat="1" applyFont="1" applyFill="1" applyAlignment="1" applyProtection="1">
      <alignment horizontal="right" vertical="top"/>
      <protection hidden="1"/>
    </xf>
    <xf numFmtId="0" fontId="24" fillId="0" borderId="0" xfId="2" applyNumberFormat="1" applyFont="1" applyFill="1" applyAlignment="1" applyProtection="1">
      <alignment horizontal="centerContinuous" vertical="top"/>
      <protection hidden="1"/>
    </xf>
    <xf numFmtId="0" fontId="24" fillId="0" borderId="0" xfId="2" applyNumberFormat="1" applyFont="1" applyFill="1" applyAlignment="1" applyProtection="1">
      <alignment horizontal="justify" vertical="justify"/>
      <protection hidden="1"/>
    </xf>
    <xf numFmtId="0" fontId="19" fillId="0" borderId="0" xfId="2" applyFont="1" applyProtection="1">
      <protection hidden="1"/>
    </xf>
    <xf numFmtId="0" fontId="17" fillId="0" borderId="0" xfId="2" applyNumberFormat="1" applyFont="1" applyFill="1" applyAlignment="1" applyProtection="1">
      <alignment horizontal="center" wrapText="1"/>
      <protection hidden="1"/>
    </xf>
    <xf numFmtId="0" fontId="1" fillId="3" borderId="0" xfId="4" applyFill="1" applyAlignment="1">
      <alignment horizontal="right" wrapText="1"/>
    </xf>
    <xf numFmtId="0" fontId="19" fillId="3" borderId="0" xfId="2" applyFont="1" applyFill="1" applyAlignment="1" applyProtection="1">
      <alignment horizontal="right" wrapText="1"/>
      <protection hidden="1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6"/>
  <sheetViews>
    <sheetView tabSelected="1" zoomScale="75" workbookViewId="0">
      <selection activeCell="C11" sqref="C11"/>
    </sheetView>
  </sheetViews>
  <sheetFormatPr defaultRowHeight="12.75" x14ac:dyDescent="0.2"/>
  <cols>
    <col min="1" max="1" width="35.28515625" customWidth="1"/>
    <col min="2" max="2" width="44.28515625" customWidth="1"/>
    <col min="3" max="3" width="20.5703125" customWidth="1"/>
    <col min="4" max="4" width="21.140625" customWidth="1"/>
    <col min="5" max="5" width="18.85546875" customWidth="1"/>
  </cols>
  <sheetData>
    <row r="1" spans="1:5" ht="18.75" x14ac:dyDescent="0.3">
      <c r="C1" s="1" t="s">
        <v>0</v>
      </c>
      <c r="D1" s="1"/>
      <c r="E1" s="1"/>
    </row>
    <row r="2" spans="1:5" ht="18.75" x14ac:dyDescent="0.3">
      <c r="C2" s="1" t="s">
        <v>207</v>
      </c>
      <c r="D2" s="1"/>
      <c r="E2" s="1"/>
    </row>
    <row r="3" spans="1:5" ht="18.75" x14ac:dyDescent="0.3">
      <c r="C3" s="1" t="s">
        <v>196</v>
      </c>
      <c r="D3" s="1"/>
      <c r="E3" s="1"/>
    </row>
    <row r="4" spans="1:5" ht="18.75" x14ac:dyDescent="0.3">
      <c r="C4" s="1" t="s">
        <v>197</v>
      </c>
      <c r="D4" s="1"/>
      <c r="E4" s="1"/>
    </row>
    <row r="5" spans="1:5" ht="18.75" x14ac:dyDescent="0.3">
      <c r="C5" s="93" t="s">
        <v>219</v>
      </c>
      <c r="D5" s="1"/>
      <c r="E5" s="1"/>
    </row>
    <row r="7" spans="1:5" ht="18.75" x14ac:dyDescent="0.3">
      <c r="A7" s="100" t="s">
        <v>187</v>
      </c>
      <c r="B7" s="100"/>
      <c r="C7" s="100"/>
      <c r="D7" s="100"/>
      <c r="E7" s="100"/>
    </row>
    <row r="8" spans="1:5" ht="18.75" x14ac:dyDescent="0.3">
      <c r="A8" s="101" t="s">
        <v>208</v>
      </c>
      <c r="B8" s="101"/>
      <c r="C8" s="101"/>
      <c r="D8" s="101"/>
      <c r="E8" s="101"/>
    </row>
    <row r="9" spans="1:5" ht="18.75" x14ac:dyDescent="0.3">
      <c r="A9" s="2"/>
      <c r="E9" s="3" t="s">
        <v>1</v>
      </c>
    </row>
    <row r="10" spans="1:5" ht="18.75" x14ac:dyDescent="0.3">
      <c r="A10" s="2"/>
    </row>
    <row r="11" spans="1:5" ht="176.25" customHeight="1" x14ac:dyDescent="0.2">
      <c r="A11" s="4" t="s">
        <v>2</v>
      </c>
      <c r="B11" s="4" t="s">
        <v>3</v>
      </c>
      <c r="C11" s="4" t="s">
        <v>146</v>
      </c>
      <c r="D11" s="4" t="s">
        <v>147</v>
      </c>
      <c r="E11" s="4" t="s">
        <v>167</v>
      </c>
    </row>
    <row r="12" spans="1:5" ht="56.25" x14ac:dyDescent="0.3">
      <c r="A12" s="4" t="s">
        <v>4</v>
      </c>
      <c r="B12" s="5" t="s">
        <v>5</v>
      </c>
      <c r="C12" s="41">
        <f>C13</f>
        <v>385397.34000000358</v>
      </c>
      <c r="D12" s="41">
        <f>D13</f>
        <v>0</v>
      </c>
      <c r="E12" s="41">
        <f>E13</f>
        <v>0</v>
      </c>
    </row>
    <row r="13" spans="1:5" ht="37.5" x14ac:dyDescent="0.3">
      <c r="A13" s="6" t="s">
        <v>6</v>
      </c>
      <c r="B13" s="7" t="s">
        <v>7</v>
      </c>
      <c r="C13" s="41">
        <f>C14+C18</f>
        <v>385397.34000000358</v>
      </c>
      <c r="D13" s="41">
        <f>D14+D18</f>
        <v>0</v>
      </c>
      <c r="E13" s="41">
        <f>E14+E18</f>
        <v>0</v>
      </c>
    </row>
    <row r="14" spans="1:5" ht="37.5" x14ac:dyDescent="0.3">
      <c r="A14" s="6" t="s">
        <v>8</v>
      </c>
      <c r="B14" s="7" t="s">
        <v>9</v>
      </c>
      <c r="C14" s="41">
        <f t="shared" ref="C14:E16" si="0">C15</f>
        <v>-17564360</v>
      </c>
      <c r="D14" s="41">
        <f t="shared" si="0"/>
        <v>-14194500</v>
      </c>
      <c r="E14" s="41">
        <f t="shared" si="0"/>
        <v>-14669200</v>
      </c>
    </row>
    <row r="15" spans="1:5" ht="37.5" x14ac:dyDescent="0.3">
      <c r="A15" s="6" t="s">
        <v>10</v>
      </c>
      <c r="B15" s="7" t="s">
        <v>11</v>
      </c>
      <c r="C15" s="41">
        <f t="shared" si="0"/>
        <v>-17564360</v>
      </c>
      <c r="D15" s="41">
        <f t="shared" si="0"/>
        <v>-14194500</v>
      </c>
      <c r="E15" s="41">
        <f t="shared" si="0"/>
        <v>-14669200</v>
      </c>
    </row>
    <row r="16" spans="1:5" ht="37.5" x14ac:dyDescent="0.3">
      <c r="A16" s="6" t="s">
        <v>12</v>
      </c>
      <c r="B16" s="7" t="s">
        <v>13</v>
      </c>
      <c r="C16" s="41">
        <f>C17</f>
        <v>-17564360</v>
      </c>
      <c r="D16" s="41">
        <f t="shared" si="0"/>
        <v>-14194500</v>
      </c>
      <c r="E16" s="41">
        <f t="shared" si="0"/>
        <v>-14669200</v>
      </c>
    </row>
    <row r="17" spans="1:5" ht="56.25" x14ac:dyDescent="0.3">
      <c r="A17" s="6" t="s">
        <v>14</v>
      </c>
      <c r="B17" s="7" t="s">
        <v>185</v>
      </c>
      <c r="C17" s="41">
        <f>-'прил №5'!C82</f>
        <v>-17564360</v>
      </c>
      <c r="D17" s="41">
        <f>-'прил №5'!D82</f>
        <v>-14194500</v>
      </c>
      <c r="E17" s="41">
        <f>-'прил №5'!E82</f>
        <v>-14669200</v>
      </c>
    </row>
    <row r="18" spans="1:5" ht="37.5" x14ac:dyDescent="0.3">
      <c r="A18" s="6" t="s">
        <v>15</v>
      </c>
      <c r="B18" s="7" t="s">
        <v>16</v>
      </c>
      <c r="C18" s="41">
        <f t="shared" ref="C18:E20" si="1">C19</f>
        <v>17949757.340000004</v>
      </c>
      <c r="D18" s="41">
        <f t="shared" si="1"/>
        <v>14194500</v>
      </c>
      <c r="E18" s="41">
        <f t="shared" si="1"/>
        <v>14669200</v>
      </c>
    </row>
    <row r="19" spans="1:5" ht="37.5" x14ac:dyDescent="0.3">
      <c r="A19" s="6" t="s">
        <v>17</v>
      </c>
      <c r="B19" s="7" t="s">
        <v>18</v>
      </c>
      <c r="C19" s="41">
        <f t="shared" si="1"/>
        <v>17949757.340000004</v>
      </c>
      <c r="D19" s="41">
        <f t="shared" si="1"/>
        <v>14194500</v>
      </c>
      <c r="E19" s="41">
        <f t="shared" si="1"/>
        <v>14669200</v>
      </c>
    </row>
    <row r="20" spans="1:5" ht="37.5" x14ac:dyDescent="0.2">
      <c r="A20" s="6" t="s">
        <v>19</v>
      </c>
      <c r="B20" s="7" t="s">
        <v>20</v>
      </c>
      <c r="C20" s="42">
        <f t="shared" si="1"/>
        <v>17949757.340000004</v>
      </c>
      <c r="D20" s="42">
        <f t="shared" si="1"/>
        <v>14194500</v>
      </c>
      <c r="E20" s="42">
        <f t="shared" si="1"/>
        <v>14669200</v>
      </c>
    </row>
    <row r="21" spans="1:5" ht="56.25" x14ac:dyDescent="0.2">
      <c r="A21" s="6" t="s">
        <v>21</v>
      </c>
      <c r="B21" s="7" t="s">
        <v>186</v>
      </c>
      <c r="C21" s="42">
        <f>'прил №6'!C36</f>
        <v>17949757.340000004</v>
      </c>
      <c r="D21" s="42">
        <f>'прил №6'!D36</f>
        <v>14194500</v>
      </c>
      <c r="E21" s="42">
        <f>'прил №6'!E36</f>
        <v>14669200</v>
      </c>
    </row>
    <row r="22" spans="1:5" ht="18.75" x14ac:dyDescent="0.3">
      <c r="A22" s="8"/>
      <c r="B22" s="9"/>
      <c r="C22" s="10"/>
      <c r="D22" s="10"/>
      <c r="E22" s="10"/>
    </row>
    <row r="23" spans="1:5" ht="18.75" x14ac:dyDescent="0.3">
      <c r="A23" s="8"/>
      <c r="B23" s="9"/>
      <c r="C23" s="10"/>
      <c r="D23" s="10"/>
      <c r="E23" s="11"/>
    </row>
    <row r="24" spans="1:5" ht="18.75" x14ac:dyDescent="0.3">
      <c r="A24" s="8"/>
      <c r="B24" s="9"/>
      <c r="C24" s="10"/>
      <c r="D24" s="10"/>
      <c r="E24" s="11"/>
    </row>
    <row r="25" spans="1:5" x14ac:dyDescent="0.2">
      <c r="C25" s="12"/>
      <c r="D25" s="12"/>
      <c r="E25" s="12"/>
    </row>
    <row r="26" spans="1:5" x14ac:dyDescent="0.2">
      <c r="C26" s="12"/>
      <c r="D26" s="12"/>
      <c r="E26" s="12"/>
    </row>
    <row r="27" spans="1:5" x14ac:dyDescent="0.2">
      <c r="C27" s="12"/>
      <c r="D27" s="12"/>
      <c r="E27" s="12"/>
    </row>
    <row r="28" spans="1:5" x14ac:dyDescent="0.2">
      <c r="C28" s="12"/>
      <c r="D28" s="12"/>
      <c r="E28" s="12"/>
    </row>
    <row r="29" spans="1:5" x14ac:dyDescent="0.2">
      <c r="C29" s="12"/>
      <c r="D29" s="12"/>
      <c r="E29" s="12"/>
    </row>
    <row r="30" spans="1:5" x14ac:dyDescent="0.2">
      <c r="C30" s="12"/>
      <c r="D30" s="12"/>
      <c r="E30" s="12"/>
    </row>
    <row r="31" spans="1:5" x14ac:dyDescent="0.2">
      <c r="C31" s="12"/>
      <c r="D31" s="12"/>
      <c r="E31" s="12"/>
    </row>
    <row r="32" spans="1:5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  <row r="36" spans="3:5" x14ac:dyDescent="0.2">
      <c r="C36" s="12"/>
      <c r="D36" s="12"/>
      <c r="E36" s="12"/>
    </row>
  </sheetData>
  <mergeCells count="2">
    <mergeCell ref="A7:E7"/>
    <mergeCell ref="A8:E8"/>
  </mergeCells>
  <phoneticPr fontId="10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06"/>
  <sheetViews>
    <sheetView zoomScale="75" workbookViewId="0">
      <selection activeCell="B5" sqref="B5:E5"/>
    </sheetView>
  </sheetViews>
  <sheetFormatPr defaultRowHeight="15.75" x14ac:dyDescent="0.25"/>
  <cols>
    <col min="1" max="1" width="51.7109375" style="50" customWidth="1"/>
    <col min="2" max="2" width="28.28515625" style="14" customWidth="1"/>
    <col min="3" max="3" width="19.7109375" style="14" customWidth="1"/>
    <col min="4" max="4" width="17.42578125" style="14" customWidth="1"/>
    <col min="5" max="5" width="18.42578125" style="50" customWidth="1"/>
    <col min="6" max="16384" width="9.140625" style="50"/>
  </cols>
  <sheetData>
    <row r="1" spans="1:5" s="48" customFormat="1" ht="24" customHeight="1" x14ac:dyDescent="0.3">
      <c r="B1" s="104" t="s">
        <v>179</v>
      </c>
      <c r="C1" s="105"/>
      <c r="D1" s="105"/>
      <c r="E1" s="105"/>
    </row>
    <row r="2" spans="1:5" s="48" customFormat="1" ht="21" customHeight="1" x14ac:dyDescent="0.3">
      <c r="B2" s="104" t="s">
        <v>207</v>
      </c>
      <c r="C2" s="105"/>
      <c r="D2" s="105"/>
      <c r="E2" s="105"/>
    </row>
    <row r="3" spans="1:5" s="48" customFormat="1" ht="20.25" customHeight="1" x14ac:dyDescent="0.3">
      <c r="B3" s="104" t="s">
        <v>196</v>
      </c>
      <c r="C3" s="105"/>
      <c r="D3" s="105"/>
      <c r="E3" s="105"/>
    </row>
    <row r="4" spans="1:5" s="48" customFormat="1" ht="20.25" customHeight="1" x14ac:dyDescent="0.3">
      <c r="B4" s="10"/>
      <c r="C4" s="108" t="s">
        <v>197</v>
      </c>
      <c r="D4" s="108"/>
      <c r="E4" s="108"/>
    </row>
    <row r="5" spans="1:5" s="48" customFormat="1" ht="23.25" customHeight="1" x14ac:dyDescent="0.3">
      <c r="B5" s="106" t="s">
        <v>220</v>
      </c>
      <c r="C5" s="107"/>
      <c r="D5" s="107"/>
      <c r="E5" s="107"/>
    </row>
    <row r="6" spans="1:5" s="48" customFormat="1" ht="18" customHeight="1" x14ac:dyDescent="0.3">
      <c r="B6" s="56"/>
      <c r="C6" s="56"/>
      <c r="D6" s="56"/>
    </row>
    <row r="7" spans="1:5" s="48" customFormat="1" ht="57" customHeight="1" x14ac:dyDescent="0.3">
      <c r="A7" s="100" t="s">
        <v>192</v>
      </c>
      <c r="B7" s="103"/>
      <c r="C7" s="103"/>
      <c r="D7" s="103"/>
      <c r="E7" s="103"/>
    </row>
    <row r="8" spans="1:5" s="48" customFormat="1" ht="3" customHeight="1" x14ac:dyDescent="0.3">
      <c r="A8" s="103"/>
      <c r="B8" s="103"/>
      <c r="C8" s="103"/>
      <c r="D8" s="103"/>
      <c r="E8" s="103"/>
    </row>
    <row r="9" spans="1:5" s="48" customFormat="1" ht="15.75" customHeight="1" x14ac:dyDescent="0.3">
      <c r="B9" s="56"/>
      <c r="C9" s="56"/>
      <c r="D9" s="56" t="s">
        <v>1</v>
      </c>
    </row>
    <row r="10" spans="1:5" s="48" customFormat="1" ht="13.5" customHeight="1" x14ac:dyDescent="0.3">
      <c r="B10" s="56"/>
      <c r="C10" s="56"/>
      <c r="D10" s="56"/>
    </row>
    <row r="11" spans="1:5" s="48" customFormat="1" ht="85.5" customHeight="1" x14ac:dyDescent="0.3">
      <c r="A11" s="70" t="s">
        <v>145</v>
      </c>
      <c r="B11" s="71" t="s">
        <v>144</v>
      </c>
      <c r="C11" s="90" t="s">
        <v>146</v>
      </c>
      <c r="D11" s="90" t="s">
        <v>147</v>
      </c>
      <c r="E11" s="91" t="s">
        <v>167</v>
      </c>
    </row>
    <row r="12" spans="1:5" ht="19.5" customHeight="1" thickBot="1" x14ac:dyDescent="0.3">
      <c r="A12" s="54" t="s">
        <v>101</v>
      </c>
      <c r="B12" s="55" t="s">
        <v>102</v>
      </c>
      <c r="C12" s="55">
        <v>4</v>
      </c>
      <c r="D12" s="55">
        <v>5</v>
      </c>
      <c r="E12" s="55">
        <v>6</v>
      </c>
    </row>
    <row r="13" spans="1:5" s="65" customFormat="1" ht="31.5" x14ac:dyDescent="0.25">
      <c r="A13" s="62" t="s">
        <v>143</v>
      </c>
      <c r="B13" s="63" t="s">
        <v>103</v>
      </c>
      <c r="C13" s="74">
        <f>C14+C64</f>
        <v>17564360</v>
      </c>
      <c r="D13" s="64">
        <f>D14+D64</f>
        <v>14194500</v>
      </c>
      <c r="E13" s="64">
        <f>E14+E64</f>
        <v>14669200</v>
      </c>
    </row>
    <row r="14" spans="1:5" ht="23.25" customHeight="1" x14ac:dyDescent="0.25">
      <c r="A14" s="51" t="s">
        <v>26</v>
      </c>
      <c r="B14" s="49" t="s">
        <v>104</v>
      </c>
      <c r="C14" s="52">
        <f>C15+C21+C31+C42+C60+C56</f>
        <v>9106000</v>
      </c>
      <c r="D14" s="52">
        <f>D15+D21+D31+D42+D60</f>
        <v>9174000</v>
      </c>
      <c r="E14" s="52">
        <f>E15+E21+E31+E42+E60</f>
        <v>9388000</v>
      </c>
    </row>
    <row r="15" spans="1:5" s="65" customFormat="1" ht="19.5" customHeight="1" x14ac:dyDescent="0.25">
      <c r="A15" s="62" t="s">
        <v>27</v>
      </c>
      <c r="B15" s="63" t="s">
        <v>77</v>
      </c>
      <c r="C15" s="64">
        <f t="shared" ref="C15:E17" si="0">C16</f>
        <v>3816000</v>
      </c>
      <c r="D15" s="64">
        <f t="shared" si="0"/>
        <v>3931000</v>
      </c>
      <c r="E15" s="64">
        <f t="shared" si="0"/>
        <v>4065000</v>
      </c>
    </row>
    <row r="16" spans="1:5" s="65" customFormat="1" ht="22.5" customHeight="1" x14ac:dyDescent="0.25">
      <c r="A16" s="62" t="s">
        <v>28</v>
      </c>
      <c r="B16" s="63" t="s">
        <v>105</v>
      </c>
      <c r="C16" s="64">
        <f>C17+C19</f>
        <v>3816000</v>
      </c>
      <c r="D16" s="64">
        <f>D17+D19</f>
        <v>3931000</v>
      </c>
      <c r="E16" s="64">
        <f>E17+E19</f>
        <v>4065000</v>
      </c>
    </row>
    <row r="17" spans="1:5" ht="109.5" customHeight="1" x14ac:dyDescent="0.25">
      <c r="A17" s="51" t="s">
        <v>193</v>
      </c>
      <c r="B17" s="49" t="s">
        <v>106</v>
      </c>
      <c r="C17" s="52">
        <f t="shared" si="0"/>
        <v>3750000</v>
      </c>
      <c r="D17" s="52">
        <f t="shared" si="0"/>
        <v>3863000</v>
      </c>
      <c r="E17" s="52">
        <f t="shared" si="0"/>
        <v>3994000</v>
      </c>
    </row>
    <row r="18" spans="1:5" ht="148.5" customHeight="1" x14ac:dyDescent="0.25">
      <c r="A18" s="51" t="s">
        <v>194</v>
      </c>
      <c r="B18" s="53" t="s">
        <v>107</v>
      </c>
      <c r="C18" s="52">
        <v>3750000</v>
      </c>
      <c r="D18" s="52">
        <v>3863000</v>
      </c>
      <c r="E18" s="52">
        <v>3994000</v>
      </c>
    </row>
    <row r="19" spans="1:5" ht="74.25" customHeight="1" x14ac:dyDescent="0.25">
      <c r="A19" s="51" t="s">
        <v>108</v>
      </c>
      <c r="B19" s="49" t="s">
        <v>109</v>
      </c>
      <c r="C19" s="52">
        <f>C20</f>
        <v>66000</v>
      </c>
      <c r="D19" s="52">
        <f>D20</f>
        <v>68000</v>
      </c>
      <c r="E19" s="52">
        <f>E20</f>
        <v>71000</v>
      </c>
    </row>
    <row r="20" spans="1:5" ht="108" customHeight="1" x14ac:dyDescent="0.25">
      <c r="A20" s="51" t="s">
        <v>181</v>
      </c>
      <c r="B20" s="53" t="s">
        <v>168</v>
      </c>
      <c r="C20" s="52">
        <v>66000</v>
      </c>
      <c r="D20" s="52">
        <v>68000</v>
      </c>
      <c r="E20" s="52">
        <v>71000</v>
      </c>
    </row>
    <row r="21" spans="1:5" s="65" customFormat="1" ht="49.5" customHeight="1" x14ac:dyDescent="0.25">
      <c r="A21" s="62" t="s">
        <v>76</v>
      </c>
      <c r="B21" s="63" t="s">
        <v>78</v>
      </c>
      <c r="C21" s="64">
        <f>C22</f>
        <v>1365000</v>
      </c>
      <c r="D21" s="64">
        <f>D22</f>
        <v>1399000</v>
      </c>
      <c r="E21" s="64">
        <f>E22</f>
        <v>1428000</v>
      </c>
    </row>
    <row r="22" spans="1:5" s="65" customFormat="1" ht="62.25" customHeight="1" x14ac:dyDescent="0.25">
      <c r="A22" s="62" t="s">
        <v>61</v>
      </c>
      <c r="B22" s="63" t="s">
        <v>110</v>
      </c>
      <c r="C22" s="64">
        <f>C23+C25+C27+C29</f>
        <v>1365000</v>
      </c>
      <c r="D22" s="64">
        <f>D23+D25+D27+D29</f>
        <v>1399000</v>
      </c>
      <c r="E22" s="64">
        <f>E23+E25+E27+E29</f>
        <v>1428000</v>
      </c>
    </row>
    <row r="23" spans="1:5" ht="102.75" customHeight="1" x14ac:dyDescent="0.25">
      <c r="A23" s="51" t="s">
        <v>66</v>
      </c>
      <c r="B23" s="53" t="s">
        <v>111</v>
      </c>
      <c r="C23" s="52">
        <f>C24</f>
        <v>617000</v>
      </c>
      <c r="D23" s="52">
        <f>D24</f>
        <v>626000</v>
      </c>
      <c r="E23" s="52">
        <f>E24</f>
        <v>629000</v>
      </c>
    </row>
    <row r="24" spans="1:5" ht="151.5" customHeight="1" x14ac:dyDescent="0.25">
      <c r="A24" s="51" t="s">
        <v>112</v>
      </c>
      <c r="B24" s="53" t="s">
        <v>113</v>
      </c>
      <c r="C24" s="52">
        <v>617000</v>
      </c>
      <c r="D24" s="52">
        <v>626000</v>
      </c>
      <c r="E24" s="52">
        <v>629000</v>
      </c>
    </row>
    <row r="25" spans="1:5" ht="118.5" customHeight="1" x14ac:dyDescent="0.25">
      <c r="A25" s="51" t="s">
        <v>67</v>
      </c>
      <c r="B25" s="53" t="s">
        <v>114</v>
      </c>
      <c r="C25" s="52">
        <f>C26</f>
        <v>3000</v>
      </c>
      <c r="D25" s="52">
        <f>D26</f>
        <v>4000</v>
      </c>
      <c r="E25" s="52">
        <f>E26</f>
        <v>4000</v>
      </c>
    </row>
    <row r="26" spans="1:5" ht="170.25" customHeight="1" x14ac:dyDescent="0.25">
      <c r="A26" s="51" t="s">
        <v>115</v>
      </c>
      <c r="B26" s="53" t="s">
        <v>116</v>
      </c>
      <c r="C26" s="52">
        <v>3000</v>
      </c>
      <c r="D26" s="52">
        <v>4000</v>
      </c>
      <c r="E26" s="52">
        <v>4000</v>
      </c>
    </row>
    <row r="27" spans="1:5" ht="103.5" customHeight="1" x14ac:dyDescent="0.25">
      <c r="A27" s="51" t="s">
        <v>68</v>
      </c>
      <c r="B27" s="53" t="s">
        <v>117</v>
      </c>
      <c r="C27" s="52">
        <f>C28</f>
        <v>822000</v>
      </c>
      <c r="D27" s="52">
        <f>D28</f>
        <v>847000</v>
      </c>
      <c r="E27" s="52">
        <f>E28</f>
        <v>876000</v>
      </c>
    </row>
    <row r="28" spans="1:5" ht="160.5" customHeight="1" x14ac:dyDescent="0.25">
      <c r="A28" s="51" t="s">
        <v>118</v>
      </c>
      <c r="B28" s="53" t="s">
        <v>119</v>
      </c>
      <c r="C28" s="52">
        <v>822000</v>
      </c>
      <c r="D28" s="52">
        <v>847000</v>
      </c>
      <c r="E28" s="52">
        <v>876000</v>
      </c>
    </row>
    <row r="29" spans="1:5" ht="108" customHeight="1" x14ac:dyDescent="0.25">
      <c r="A29" s="51" t="s">
        <v>69</v>
      </c>
      <c r="B29" s="53" t="s">
        <v>120</v>
      </c>
      <c r="C29" s="52">
        <f>C30</f>
        <v>-77000</v>
      </c>
      <c r="D29" s="52">
        <f>D30</f>
        <v>-78000</v>
      </c>
      <c r="E29" s="52">
        <f>E30</f>
        <v>-81000</v>
      </c>
    </row>
    <row r="30" spans="1:5" ht="153.75" customHeight="1" x14ac:dyDescent="0.25">
      <c r="A30" s="51" t="s">
        <v>121</v>
      </c>
      <c r="B30" s="53" t="s">
        <v>122</v>
      </c>
      <c r="C30" s="52">
        <v>-77000</v>
      </c>
      <c r="D30" s="52">
        <v>-78000</v>
      </c>
      <c r="E30" s="52">
        <v>-81000</v>
      </c>
    </row>
    <row r="31" spans="1:5" s="65" customFormat="1" ht="18" customHeight="1" x14ac:dyDescent="0.25">
      <c r="A31" s="62" t="s">
        <v>29</v>
      </c>
      <c r="B31" s="63" t="s">
        <v>79</v>
      </c>
      <c r="C31" s="64">
        <f>C32+C39</f>
        <v>535000</v>
      </c>
      <c r="D31" s="64">
        <f>D32+D39</f>
        <v>735000</v>
      </c>
      <c r="E31" s="64">
        <f>E32+E39</f>
        <v>585000</v>
      </c>
    </row>
    <row r="32" spans="1:5" s="65" customFormat="1" ht="48.75" customHeight="1" x14ac:dyDescent="0.25">
      <c r="A32" s="62" t="s">
        <v>88</v>
      </c>
      <c r="B32" s="63" t="s">
        <v>91</v>
      </c>
      <c r="C32" s="64">
        <f>C33+C36</f>
        <v>335000</v>
      </c>
      <c r="D32" s="64">
        <f>D33+D36</f>
        <v>335000</v>
      </c>
      <c r="E32" s="64">
        <f>E33+E36</f>
        <v>335000</v>
      </c>
    </row>
    <row r="33" spans="1:5" ht="60" customHeight="1" x14ac:dyDescent="0.25">
      <c r="A33" s="51" t="s">
        <v>89</v>
      </c>
      <c r="B33" s="49" t="s">
        <v>92</v>
      </c>
      <c r="C33" s="52">
        <f t="shared" ref="C33:E34" si="1">C34</f>
        <v>35000</v>
      </c>
      <c r="D33" s="52">
        <f t="shared" si="1"/>
        <v>35000</v>
      </c>
      <c r="E33" s="52">
        <f t="shared" si="1"/>
        <v>35000</v>
      </c>
    </row>
    <row r="34" spans="1:5" ht="51.75" customHeight="1" x14ac:dyDescent="0.25">
      <c r="A34" s="51" t="s">
        <v>89</v>
      </c>
      <c r="B34" s="49" t="s">
        <v>93</v>
      </c>
      <c r="C34" s="52">
        <f t="shared" si="1"/>
        <v>35000</v>
      </c>
      <c r="D34" s="52">
        <f t="shared" si="1"/>
        <v>35000</v>
      </c>
      <c r="E34" s="52">
        <f t="shared" si="1"/>
        <v>35000</v>
      </c>
    </row>
    <row r="35" spans="1:5" ht="85.5" customHeight="1" x14ac:dyDescent="0.25">
      <c r="A35" s="51" t="s">
        <v>188</v>
      </c>
      <c r="B35" s="53" t="s">
        <v>123</v>
      </c>
      <c r="C35" s="52">
        <v>35000</v>
      </c>
      <c r="D35" s="52">
        <v>35000</v>
      </c>
      <c r="E35" s="52">
        <v>35000</v>
      </c>
    </row>
    <row r="36" spans="1:5" ht="60" customHeight="1" x14ac:dyDescent="0.25">
      <c r="A36" s="51" t="s">
        <v>90</v>
      </c>
      <c r="B36" s="49" t="s">
        <v>94</v>
      </c>
      <c r="C36" s="52">
        <f t="shared" ref="C36:E37" si="2">C37</f>
        <v>300000</v>
      </c>
      <c r="D36" s="52">
        <f t="shared" si="2"/>
        <v>300000</v>
      </c>
      <c r="E36" s="52">
        <f t="shared" si="2"/>
        <v>300000</v>
      </c>
    </row>
    <row r="37" spans="1:5" ht="57" customHeight="1" x14ac:dyDescent="0.25">
      <c r="A37" s="51" t="s">
        <v>90</v>
      </c>
      <c r="B37" s="49" t="s">
        <v>95</v>
      </c>
      <c r="C37" s="52">
        <f t="shared" si="2"/>
        <v>300000</v>
      </c>
      <c r="D37" s="52">
        <f t="shared" si="2"/>
        <v>300000</v>
      </c>
      <c r="E37" s="52">
        <f t="shared" si="2"/>
        <v>300000</v>
      </c>
    </row>
    <row r="38" spans="1:5" ht="135" customHeight="1" x14ac:dyDescent="0.25">
      <c r="A38" s="51" t="s">
        <v>191</v>
      </c>
      <c r="B38" s="53" t="s">
        <v>124</v>
      </c>
      <c r="C38" s="52">
        <v>300000</v>
      </c>
      <c r="D38" s="52">
        <v>300000</v>
      </c>
      <c r="E38" s="52">
        <v>300000</v>
      </c>
    </row>
    <row r="39" spans="1:5" s="65" customFormat="1" ht="20.25" customHeight="1" x14ac:dyDescent="0.25">
      <c r="A39" s="62" t="s">
        <v>30</v>
      </c>
      <c r="B39" s="63" t="s">
        <v>125</v>
      </c>
      <c r="C39" s="64">
        <f t="shared" ref="C39:E40" si="3">C40</f>
        <v>200000</v>
      </c>
      <c r="D39" s="64">
        <f t="shared" si="3"/>
        <v>400000</v>
      </c>
      <c r="E39" s="64">
        <f t="shared" si="3"/>
        <v>250000</v>
      </c>
    </row>
    <row r="40" spans="1:5" ht="15" customHeight="1" x14ac:dyDescent="0.25">
      <c r="A40" s="51" t="s">
        <v>30</v>
      </c>
      <c r="B40" s="49" t="s">
        <v>126</v>
      </c>
      <c r="C40" s="52">
        <f t="shared" si="3"/>
        <v>200000</v>
      </c>
      <c r="D40" s="52">
        <f t="shared" si="3"/>
        <v>400000</v>
      </c>
      <c r="E40" s="52">
        <f t="shared" si="3"/>
        <v>250000</v>
      </c>
    </row>
    <row r="41" spans="1:5" ht="70.5" customHeight="1" x14ac:dyDescent="0.25">
      <c r="A41" s="51" t="s">
        <v>189</v>
      </c>
      <c r="B41" s="53" t="s">
        <v>127</v>
      </c>
      <c r="C41" s="52">
        <v>200000</v>
      </c>
      <c r="D41" s="52">
        <v>400000</v>
      </c>
      <c r="E41" s="52">
        <v>250000</v>
      </c>
    </row>
    <row r="42" spans="1:5" s="65" customFormat="1" ht="16.5" customHeight="1" x14ac:dyDescent="0.25">
      <c r="A42" s="62" t="s">
        <v>128</v>
      </c>
      <c r="B42" s="63" t="s">
        <v>129</v>
      </c>
      <c r="C42" s="64">
        <f>C43+C46</f>
        <v>2923000</v>
      </c>
      <c r="D42" s="64">
        <f>D43+D46</f>
        <v>3109000</v>
      </c>
      <c r="E42" s="64">
        <f>E43+E46</f>
        <v>3310000</v>
      </c>
    </row>
    <row r="43" spans="1:5" s="65" customFormat="1" ht="19.5" customHeight="1" x14ac:dyDescent="0.25">
      <c r="A43" s="62" t="s">
        <v>31</v>
      </c>
      <c r="B43" s="63" t="s">
        <v>130</v>
      </c>
      <c r="C43" s="64">
        <f t="shared" ref="C43:E44" si="4">C44</f>
        <v>56000</v>
      </c>
      <c r="D43" s="64">
        <f t="shared" si="4"/>
        <v>56000</v>
      </c>
      <c r="E43" s="64">
        <f t="shared" si="4"/>
        <v>56000</v>
      </c>
    </row>
    <row r="44" spans="1:5" ht="72" customHeight="1" x14ac:dyDescent="0.25">
      <c r="A44" s="51" t="s">
        <v>131</v>
      </c>
      <c r="B44" s="49" t="s">
        <v>132</v>
      </c>
      <c r="C44" s="52">
        <f t="shared" si="4"/>
        <v>56000</v>
      </c>
      <c r="D44" s="52">
        <f t="shared" si="4"/>
        <v>56000</v>
      </c>
      <c r="E44" s="52">
        <f t="shared" si="4"/>
        <v>56000</v>
      </c>
    </row>
    <row r="45" spans="1:5" ht="101.25" customHeight="1" x14ac:dyDescent="0.25">
      <c r="A45" s="51" t="s">
        <v>195</v>
      </c>
      <c r="B45" s="53" t="s">
        <v>133</v>
      </c>
      <c r="C45" s="52">
        <v>56000</v>
      </c>
      <c r="D45" s="52">
        <v>56000</v>
      </c>
      <c r="E45" s="52">
        <v>56000</v>
      </c>
    </row>
    <row r="46" spans="1:5" s="65" customFormat="1" ht="17.25" customHeight="1" x14ac:dyDescent="0.25">
      <c r="A46" s="62" t="s">
        <v>134</v>
      </c>
      <c r="B46" s="63" t="s">
        <v>135</v>
      </c>
      <c r="C46" s="64">
        <f>C50+C53</f>
        <v>2867000</v>
      </c>
      <c r="D46" s="64">
        <f>D50+D53</f>
        <v>3053000</v>
      </c>
      <c r="E46" s="64">
        <f>E50+E53</f>
        <v>3254000</v>
      </c>
    </row>
    <row r="47" spans="1:5" hidden="1" x14ac:dyDescent="0.25">
      <c r="A47" s="51" t="s">
        <v>70</v>
      </c>
      <c r="B47" s="49" t="s">
        <v>136</v>
      </c>
      <c r="C47" s="52">
        <v>703000</v>
      </c>
      <c r="D47" s="52">
        <v>710000</v>
      </c>
      <c r="E47" s="52">
        <v>717000</v>
      </c>
    </row>
    <row r="48" spans="1:5" ht="47.25" hidden="1" x14ac:dyDescent="0.25">
      <c r="A48" s="51" t="s">
        <v>71</v>
      </c>
      <c r="B48" s="49" t="s">
        <v>137</v>
      </c>
      <c r="C48" s="52">
        <v>703000</v>
      </c>
      <c r="D48" s="52">
        <v>710000</v>
      </c>
      <c r="E48" s="52">
        <v>717000</v>
      </c>
    </row>
    <row r="49" spans="1:5" ht="94.5" hidden="1" x14ac:dyDescent="0.25">
      <c r="A49" s="51" t="s">
        <v>72</v>
      </c>
      <c r="B49" s="53" t="s">
        <v>138</v>
      </c>
      <c r="C49" s="52">
        <v>703000</v>
      </c>
      <c r="D49" s="52">
        <v>710000</v>
      </c>
      <c r="E49" s="52">
        <v>717000</v>
      </c>
    </row>
    <row r="50" spans="1:5" ht="21.75" customHeight="1" x14ac:dyDescent="0.25">
      <c r="A50" s="72" t="s">
        <v>70</v>
      </c>
      <c r="B50" s="73" t="s">
        <v>136</v>
      </c>
      <c r="C50" s="52">
        <f t="shared" ref="C50:E51" si="5">C51</f>
        <v>626000</v>
      </c>
      <c r="D50" s="52">
        <f t="shared" si="5"/>
        <v>626000</v>
      </c>
      <c r="E50" s="52">
        <f t="shared" si="5"/>
        <v>626000</v>
      </c>
    </row>
    <row r="51" spans="1:5" ht="66" customHeight="1" x14ac:dyDescent="0.25">
      <c r="A51" s="72" t="s">
        <v>71</v>
      </c>
      <c r="B51" s="73" t="s">
        <v>137</v>
      </c>
      <c r="C51" s="52">
        <f t="shared" si="5"/>
        <v>626000</v>
      </c>
      <c r="D51" s="52">
        <f t="shared" si="5"/>
        <v>626000</v>
      </c>
      <c r="E51" s="52">
        <f t="shared" si="5"/>
        <v>626000</v>
      </c>
    </row>
    <row r="52" spans="1:5" ht="93" customHeight="1" x14ac:dyDescent="0.25">
      <c r="A52" s="72" t="s">
        <v>72</v>
      </c>
      <c r="B52" s="53" t="s">
        <v>138</v>
      </c>
      <c r="C52" s="52">
        <v>626000</v>
      </c>
      <c r="D52" s="52">
        <v>626000</v>
      </c>
      <c r="E52" s="52">
        <v>626000</v>
      </c>
    </row>
    <row r="53" spans="1:5" ht="38.25" customHeight="1" x14ac:dyDescent="0.25">
      <c r="A53" s="51" t="s">
        <v>73</v>
      </c>
      <c r="B53" s="49" t="s">
        <v>139</v>
      </c>
      <c r="C53" s="52">
        <f t="shared" ref="C53:E54" si="6">C54</f>
        <v>2241000</v>
      </c>
      <c r="D53" s="52">
        <f t="shared" si="6"/>
        <v>2427000</v>
      </c>
      <c r="E53" s="52">
        <f t="shared" si="6"/>
        <v>2628000</v>
      </c>
    </row>
    <row r="54" spans="1:5" ht="64.5" customHeight="1" x14ac:dyDescent="0.25">
      <c r="A54" s="58" t="s">
        <v>74</v>
      </c>
      <c r="B54" s="96" t="s">
        <v>140</v>
      </c>
      <c r="C54" s="52">
        <f t="shared" si="6"/>
        <v>2241000</v>
      </c>
      <c r="D54" s="52">
        <f t="shared" si="6"/>
        <v>2427000</v>
      </c>
      <c r="E54" s="52">
        <f t="shared" si="6"/>
        <v>2628000</v>
      </c>
    </row>
    <row r="55" spans="1:5" ht="97.5" customHeight="1" x14ac:dyDescent="0.25">
      <c r="A55" s="81" t="s">
        <v>75</v>
      </c>
      <c r="B55" s="82" t="s">
        <v>141</v>
      </c>
      <c r="C55" s="95">
        <v>2241000</v>
      </c>
      <c r="D55" s="60">
        <v>2427000</v>
      </c>
      <c r="E55" s="60">
        <v>2628000</v>
      </c>
    </row>
    <row r="56" spans="1:5" ht="73.900000000000006" customHeight="1" x14ac:dyDescent="0.25">
      <c r="A56" s="98" t="s">
        <v>211</v>
      </c>
      <c r="B56" s="85" t="s">
        <v>215</v>
      </c>
      <c r="C56" s="99">
        <f t="shared" ref="C56:E58" si="7">C57</f>
        <v>254000</v>
      </c>
      <c r="D56" s="67">
        <f t="shared" si="7"/>
        <v>0</v>
      </c>
      <c r="E56" s="67">
        <f t="shared" si="7"/>
        <v>0</v>
      </c>
    </row>
    <row r="57" spans="1:5" ht="107.45" customHeight="1" x14ac:dyDescent="0.25">
      <c r="A57" s="97" t="s">
        <v>212</v>
      </c>
      <c r="B57" s="94" t="s">
        <v>216</v>
      </c>
      <c r="C57" s="61">
        <f t="shared" si="7"/>
        <v>254000</v>
      </c>
      <c r="D57" s="61">
        <f t="shared" si="7"/>
        <v>0</v>
      </c>
      <c r="E57" s="61">
        <f t="shared" si="7"/>
        <v>0</v>
      </c>
    </row>
    <row r="58" spans="1:5" ht="111.6" customHeight="1" x14ac:dyDescent="0.25">
      <c r="A58" s="81" t="s">
        <v>213</v>
      </c>
      <c r="B58" s="94" t="s">
        <v>217</v>
      </c>
      <c r="C58" s="61">
        <f t="shared" si="7"/>
        <v>254000</v>
      </c>
      <c r="D58" s="61">
        <f t="shared" si="7"/>
        <v>0</v>
      </c>
      <c r="E58" s="61">
        <f t="shared" si="7"/>
        <v>0</v>
      </c>
    </row>
    <row r="59" spans="1:5" ht="97.5" customHeight="1" x14ac:dyDescent="0.25">
      <c r="A59" s="81" t="s">
        <v>214</v>
      </c>
      <c r="B59" s="94" t="s">
        <v>218</v>
      </c>
      <c r="C59" s="61">
        <v>254000</v>
      </c>
      <c r="D59" s="61">
        <v>0</v>
      </c>
      <c r="E59" s="61">
        <v>0</v>
      </c>
    </row>
    <row r="60" spans="1:5" s="65" customFormat="1" ht="27" customHeight="1" x14ac:dyDescent="0.25">
      <c r="A60" s="84" t="s">
        <v>157</v>
      </c>
      <c r="B60" s="85" t="s">
        <v>155</v>
      </c>
      <c r="C60" s="67">
        <f>C61</f>
        <v>213000</v>
      </c>
      <c r="D60" s="67">
        <v>0</v>
      </c>
      <c r="E60" s="67">
        <v>0</v>
      </c>
    </row>
    <row r="61" spans="1:5" ht="33" customHeight="1" x14ac:dyDescent="0.25">
      <c r="A61" s="86" t="s">
        <v>158</v>
      </c>
      <c r="B61" s="87" t="s">
        <v>156</v>
      </c>
      <c r="C61" s="61">
        <f>C62</f>
        <v>213000</v>
      </c>
      <c r="D61" s="61">
        <v>0</v>
      </c>
      <c r="E61" s="61">
        <v>0</v>
      </c>
    </row>
    <row r="62" spans="1:5" ht="37.5" customHeight="1" x14ac:dyDescent="0.25">
      <c r="A62" s="75" t="s">
        <v>159</v>
      </c>
      <c r="B62" s="76" t="s">
        <v>198</v>
      </c>
      <c r="C62" s="61">
        <f>C63</f>
        <v>213000</v>
      </c>
      <c r="D62" s="61">
        <v>0</v>
      </c>
      <c r="E62" s="61">
        <v>0</v>
      </c>
    </row>
    <row r="63" spans="1:5" ht="75" customHeight="1" x14ac:dyDescent="0.25">
      <c r="A63" s="88" t="s">
        <v>210</v>
      </c>
      <c r="B63" s="76" t="s">
        <v>209</v>
      </c>
      <c r="C63" s="61">
        <v>213000</v>
      </c>
      <c r="D63" s="61">
        <v>0</v>
      </c>
      <c r="E63" s="61">
        <v>0</v>
      </c>
    </row>
    <row r="64" spans="1:5" ht="26.25" customHeight="1" x14ac:dyDescent="0.25">
      <c r="A64" s="77" t="s">
        <v>32</v>
      </c>
      <c r="B64" s="78" t="s">
        <v>80</v>
      </c>
      <c r="C64" s="79">
        <f>C65</f>
        <v>8458360</v>
      </c>
      <c r="D64" s="79">
        <f>D65</f>
        <v>5020500</v>
      </c>
      <c r="E64" s="79">
        <f>E65</f>
        <v>5281200</v>
      </c>
    </row>
    <row r="65" spans="1:8" ht="55.5" customHeight="1" x14ac:dyDescent="0.25">
      <c r="A65" s="62" t="s">
        <v>33</v>
      </c>
      <c r="B65" s="63" t="s">
        <v>178</v>
      </c>
      <c r="C65" s="64">
        <f>C66+C71+C76+C79</f>
        <v>8458360</v>
      </c>
      <c r="D65" s="64">
        <f>D66+D71+D76</f>
        <v>5020500</v>
      </c>
      <c r="E65" s="64">
        <f>E66+E71+E76</f>
        <v>5281200</v>
      </c>
    </row>
    <row r="66" spans="1:8" ht="45.75" customHeight="1" x14ac:dyDescent="0.25">
      <c r="A66" s="62" t="s">
        <v>85</v>
      </c>
      <c r="B66" s="63" t="s">
        <v>177</v>
      </c>
      <c r="C66" s="64">
        <f>C67+C69</f>
        <v>4109000</v>
      </c>
      <c r="D66" s="64">
        <f t="shared" ref="C66:E67" si="8">D67</f>
        <v>3750000</v>
      </c>
      <c r="E66" s="64">
        <f t="shared" si="8"/>
        <v>3649000</v>
      </c>
    </row>
    <row r="67" spans="1:8" s="65" customFormat="1" ht="61.9" customHeight="1" x14ac:dyDescent="0.25">
      <c r="A67" s="51" t="s">
        <v>86</v>
      </c>
      <c r="B67" s="49" t="s">
        <v>97</v>
      </c>
      <c r="C67" s="52">
        <f t="shared" si="8"/>
        <v>4074000</v>
      </c>
      <c r="D67" s="52">
        <f t="shared" si="8"/>
        <v>3750000</v>
      </c>
      <c r="E67" s="52">
        <f t="shared" si="8"/>
        <v>3649000</v>
      </c>
    </row>
    <row r="68" spans="1:8" s="65" customFormat="1" ht="54" customHeight="1" x14ac:dyDescent="0.25">
      <c r="A68" s="51" t="s">
        <v>161</v>
      </c>
      <c r="B68" s="53" t="s">
        <v>199</v>
      </c>
      <c r="C68" s="52">
        <v>4074000</v>
      </c>
      <c r="D68" s="52">
        <v>3750000</v>
      </c>
      <c r="E68" s="52">
        <v>3649000</v>
      </c>
      <c r="H68" s="80"/>
    </row>
    <row r="69" spans="1:8" s="65" customFormat="1" ht="63" x14ac:dyDescent="0.25">
      <c r="A69" s="51" t="s">
        <v>163</v>
      </c>
      <c r="B69" s="53" t="s">
        <v>172</v>
      </c>
      <c r="C69" s="52">
        <v>35000</v>
      </c>
      <c r="D69" s="52">
        <v>0</v>
      </c>
      <c r="E69" s="52">
        <v>0</v>
      </c>
    </row>
    <row r="70" spans="1:8" ht="64.150000000000006" customHeight="1" x14ac:dyDescent="0.25">
      <c r="A70" s="51" t="s">
        <v>162</v>
      </c>
      <c r="B70" s="53" t="s">
        <v>200</v>
      </c>
      <c r="C70" s="52">
        <v>35000</v>
      </c>
      <c r="D70" s="52">
        <v>0</v>
      </c>
      <c r="E70" s="52">
        <v>0</v>
      </c>
    </row>
    <row r="71" spans="1:8" ht="54" customHeight="1" x14ac:dyDescent="0.25">
      <c r="A71" s="62" t="s">
        <v>96</v>
      </c>
      <c r="B71" s="66" t="s">
        <v>176</v>
      </c>
      <c r="C71" s="64">
        <f>C74+C72</f>
        <v>2532600</v>
      </c>
      <c r="D71" s="64">
        <f>D74+D72</f>
        <v>1000000</v>
      </c>
      <c r="E71" s="64">
        <f>E74+E72</f>
        <v>1352100</v>
      </c>
    </row>
    <row r="72" spans="1:8" ht="120" customHeight="1" x14ac:dyDescent="0.25">
      <c r="A72" s="51" t="s">
        <v>152</v>
      </c>
      <c r="B72" s="53" t="s">
        <v>154</v>
      </c>
      <c r="C72" s="64">
        <f>C73</f>
        <v>2000000</v>
      </c>
      <c r="D72" s="64">
        <f>D73</f>
        <v>1000000</v>
      </c>
      <c r="E72" s="64">
        <f>E73</f>
        <v>1000000</v>
      </c>
    </row>
    <row r="73" spans="1:8" ht="121.5" customHeight="1" x14ac:dyDescent="0.25">
      <c r="A73" s="51" t="s">
        <v>153</v>
      </c>
      <c r="B73" s="53" t="s">
        <v>201</v>
      </c>
      <c r="C73" s="64">
        <v>2000000</v>
      </c>
      <c r="D73" s="64">
        <v>1000000</v>
      </c>
      <c r="E73" s="64">
        <v>1000000</v>
      </c>
    </row>
    <row r="74" spans="1:8" s="65" customFormat="1" ht="24.75" customHeight="1" x14ac:dyDescent="0.25">
      <c r="A74" s="51" t="s">
        <v>149</v>
      </c>
      <c r="B74" s="53" t="s">
        <v>151</v>
      </c>
      <c r="C74" s="52">
        <f>C75</f>
        <v>532600</v>
      </c>
      <c r="D74" s="52">
        <f>D75</f>
        <v>0</v>
      </c>
      <c r="E74" s="52">
        <f>E75</f>
        <v>352100</v>
      </c>
    </row>
    <row r="75" spans="1:8" ht="42.75" customHeight="1" x14ac:dyDescent="0.25">
      <c r="A75" s="51" t="s">
        <v>150</v>
      </c>
      <c r="B75" s="53" t="s">
        <v>202</v>
      </c>
      <c r="C75" s="52">
        <v>532600</v>
      </c>
      <c r="D75" s="52">
        <v>0</v>
      </c>
      <c r="E75" s="52">
        <v>352100</v>
      </c>
    </row>
    <row r="76" spans="1:8" ht="54" customHeight="1" x14ac:dyDescent="0.25">
      <c r="A76" s="62" t="s">
        <v>87</v>
      </c>
      <c r="B76" s="63" t="s">
        <v>175</v>
      </c>
      <c r="C76" s="64">
        <f t="shared" ref="C76:E77" si="9">C77</f>
        <v>261700</v>
      </c>
      <c r="D76" s="64">
        <f t="shared" si="9"/>
        <v>270500</v>
      </c>
      <c r="E76" s="64">
        <f t="shared" si="9"/>
        <v>280100</v>
      </c>
    </row>
    <row r="77" spans="1:8" ht="61.5" customHeight="1" x14ac:dyDescent="0.25">
      <c r="A77" s="51" t="s">
        <v>183</v>
      </c>
      <c r="B77" s="49" t="s">
        <v>142</v>
      </c>
      <c r="C77" s="52">
        <f>C78</f>
        <v>261700</v>
      </c>
      <c r="D77" s="52">
        <f t="shared" si="9"/>
        <v>270500</v>
      </c>
      <c r="E77" s="52">
        <f t="shared" si="9"/>
        <v>280100</v>
      </c>
    </row>
    <row r="78" spans="1:8" ht="72.75" customHeight="1" x14ac:dyDescent="0.25">
      <c r="A78" s="58" t="s">
        <v>182</v>
      </c>
      <c r="B78" s="59" t="s">
        <v>205</v>
      </c>
      <c r="C78" s="60">
        <v>261700</v>
      </c>
      <c r="D78" s="60">
        <v>270500</v>
      </c>
      <c r="E78" s="60">
        <v>280100</v>
      </c>
    </row>
    <row r="79" spans="1:8" s="65" customFormat="1" ht="18.75" x14ac:dyDescent="0.3">
      <c r="A79" s="70" t="s">
        <v>166</v>
      </c>
      <c r="B79" s="83" t="s">
        <v>174</v>
      </c>
      <c r="C79" s="67">
        <f>C80</f>
        <v>1555060</v>
      </c>
      <c r="D79" s="67">
        <f t="shared" ref="C79:E80" si="10">D80</f>
        <v>0</v>
      </c>
      <c r="E79" s="67">
        <f t="shared" si="10"/>
        <v>0</v>
      </c>
    </row>
    <row r="80" spans="1:8" ht="43.5" customHeight="1" x14ac:dyDescent="0.25">
      <c r="A80" s="81" t="s">
        <v>165</v>
      </c>
      <c r="B80" s="82" t="s">
        <v>173</v>
      </c>
      <c r="C80" s="61">
        <f t="shared" si="10"/>
        <v>1555060</v>
      </c>
      <c r="D80" s="61">
        <f t="shared" si="10"/>
        <v>0</v>
      </c>
      <c r="E80" s="61">
        <f t="shared" si="10"/>
        <v>0</v>
      </c>
    </row>
    <row r="81" spans="1:5" ht="36.75" customHeight="1" x14ac:dyDescent="0.25">
      <c r="A81" s="81" t="s">
        <v>164</v>
      </c>
      <c r="B81" s="82" t="s">
        <v>206</v>
      </c>
      <c r="C81" s="61">
        <v>1555060</v>
      </c>
      <c r="D81" s="61">
        <v>0</v>
      </c>
      <c r="E81" s="61">
        <v>0</v>
      </c>
    </row>
    <row r="82" spans="1:5" s="65" customFormat="1" ht="30" customHeight="1" x14ac:dyDescent="0.25">
      <c r="A82" s="68" t="s">
        <v>190</v>
      </c>
      <c r="B82" s="89"/>
      <c r="C82" s="69">
        <f>C13</f>
        <v>17564360</v>
      </c>
      <c r="D82" s="69">
        <f>D13</f>
        <v>14194500</v>
      </c>
      <c r="E82" s="69">
        <f>E13</f>
        <v>14669200</v>
      </c>
    </row>
    <row r="83" spans="1:5" ht="38.25" customHeight="1" x14ac:dyDescent="0.25">
      <c r="B83" s="50"/>
      <c r="C83" s="50"/>
      <c r="D83" s="50"/>
    </row>
    <row r="84" spans="1:5" ht="38.25" customHeight="1" x14ac:dyDescent="0.25">
      <c r="B84" s="50"/>
      <c r="C84" s="50"/>
      <c r="D84" s="50"/>
    </row>
    <row r="85" spans="1:5" ht="41.25" customHeight="1" x14ac:dyDescent="0.25">
      <c r="B85" s="50"/>
      <c r="C85" s="50"/>
      <c r="D85" s="50"/>
    </row>
    <row r="86" spans="1:5" x14ac:dyDescent="0.25">
      <c r="B86" s="50"/>
      <c r="C86" s="50"/>
      <c r="D86" s="50"/>
    </row>
    <row r="87" spans="1:5" x14ac:dyDescent="0.25">
      <c r="B87" s="50"/>
      <c r="C87" s="50"/>
      <c r="D87" s="50"/>
    </row>
    <row r="88" spans="1:5" x14ac:dyDescent="0.25">
      <c r="B88" s="50"/>
      <c r="C88" s="50"/>
      <c r="D88" s="50"/>
    </row>
    <row r="89" spans="1:5" x14ac:dyDescent="0.25">
      <c r="B89" s="50"/>
      <c r="C89" s="50"/>
      <c r="D89" s="50"/>
    </row>
    <row r="90" spans="1:5" ht="63.75" customHeight="1" x14ac:dyDescent="0.25">
      <c r="B90" s="50"/>
      <c r="C90" s="50"/>
      <c r="D90" s="50"/>
    </row>
    <row r="91" spans="1:5" x14ac:dyDescent="0.25">
      <c r="B91" s="50"/>
      <c r="C91" s="50"/>
      <c r="D91" s="50"/>
    </row>
    <row r="92" spans="1:5" x14ac:dyDescent="0.25">
      <c r="B92" s="50"/>
      <c r="C92" s="50"/>
      <c r="D92" s="50"/>
    </row>
    <row r="93" spans="1:5" x14ac:dyDescent="0.25">
      <c r="B93" s="50"/>
      <c r="C93" s="50"/>
      <c r="D93" s="50"/>
    </row>
    <row r="94" spans="1:5" x14ac:dyDescent="0.25">
      <c r="B94" s="50"/>
      <c r="C94" s="50"/>
      <c r="D94" s="50"/>
    </row>
    <row r="95" spans="1:5" x14ac:dyDescent="0.25">
      <c r="B95" s="50"/>
      <c r="C95" s="50"/>
      <c r="D95" s="50"/>
    </row>
    <row r="96" spans="1:5" x14ac:dyDescent="0.25">
      <c r="B96" s="50"/>
      <c r="C96" s="50"/>
      <c r="D96" s="50"/>
    </row>
    <row r="97" spans="1:4" x14ac:dyDescent="0.25">
      <c r="B97" s="50"/>
      <c r="C97" s="50"/>
      <c r="D97" s="50"/>
    </row>
    <row r="98" spans="1:4" x14ac:dyDescent="0.25">
      <c r="B98" s="50"/>
      <c r="C98" s="50"/>
      <c r="D98" s="50"/>
    </row>
    <row r="99" spans="1:4" x14ac:dyDescent="0.25">
      <c r="B99" s="50"/>
      <c r="C99" s="50"/>
      <c r="D99" s="50"/>
    </row>
    <row r="100" spans="1:4" x14ac:dyDescent="0.25">
      <c r="B100" s="50"/>
      <c r="C100" s="50"/>
      <c r="D100" s="50"/>
    </row>
    <row r="101" spans="1:4" x14ac:dyDescent="0.25">
      <c r="B101" s="50"/>
      <c r="C101" s="50"/>
      <c r="D101" s="50"/>
    </row>
    <row r="102" spans="1:4" x14ac:dyDescent="0.25">
      <c r="B102" s="50"/>
      <c r="C102" s="50"/>
      <c r="D102" s="50"/>
    </row>
    <row r="106" spans="1:4" x14ac:dyDescent="0.25">
      <c r="A106" s="102"/>
      <c r="B106" s="102"/>
      <c r="C106" s="102"/>
      <c r="D106" s="102"/>
    </row>
  </sheetData>
  <mergeCells count="7">
    <mergeCell ref="A106:D106"/>
    <mergeCell ref="A7:E8"/>
    <mergeCell ref="B1:E1"/>
    <mergeCell ref="B2:E2"/>
    <mergeCell ref="B3:E3"/>
    <mergeCell ref="B5:E5"/>
    <mergeCell ref="C4:E4"/>
  </mergeCells>
  <phoneticPr fontId="10" type="noConversion"/>
  <pageMargins left="0.78740157480314965" right="0.78740157480314965" top="0.78740157480314965" bottom="0.78740157480314965" header="0" footer="0"/>
  <pageSetup paperSize="9" scale="60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6"/>
  <sheetViews>
    <sheetView zoomScale="75" workbookViewId="0">
      <selection activeCell="C4" sqref="C4:E4"/>
    </sheetView>
  </sheetViews>
  <sheetFormatPr defaultRowHeight="12.75" x14ac:dyDescent="0.2"/>
  <cols>
    <col min="1" max="1" width="11.140625" customWidth="1"/>
    <col min="2" max="2" width="60.85546875" customWidth="1"/>
    <col min="3" max="3" width="19.5703125" customWidth="1"/>
    <col min="4" max="4" width="19.28515625" customWidth="1"/>
    <col min="5" max="5" width="19.7109375" customWidth="1"/>
    <col min="9" max="9" width="16" customWidth="1"/>
  </cols>
  <sheetData>
    <row r="1" spans="1:6" ht="22.5" customHeight="1" x14ac:dyDescent="0.3">
      <c r="B1" s="1" t="s">
        <v>22</v>
      </c>
      <c r="C1" s="111" t="s">
        <v>180</v>
      </c>
      <c r="D1" s="111"/>
      <c r="E1" s="111"/>
    </row>
    <row r="2" spans="1:6" ht="24.75" customHeight="1" x14ac:dyDescent="0.3">
      <c r="B2" s="1" t="s">
        <v>23</v>
      </c>
      <c r="C2" s="111" t="s">
        <v>207</v>
      </c>
      <c r="D2" s="111"/>
      <c r="E2" s="111"/>
    </row>
    <row r="3" spans="1:6" ht="25.5" customHeight="1" x14ac:dyDescent="0.3">
      <c r="B3" s="1" t="s">
        <v>24</v>
      </c>
      <c r="C3" s="111" t="s">
        <v>196</v>
      </c>
      <c r="D3" s="111"/>
      <c r="E3" s="111"/>
    </row>
    <row r="4" spans="1:6" ht="24.75" customHeight="1" x14ac:dyDescent="0.3">
      <c r="A4" s="13"/>
      <c r="B4" s="1" t="s">
        <v>25</v>
      </c>
      <c r="C4" s="112" t="s">
        <v>221</v>
      </c>
      <c r="D4" s="113"/>
      <c r="E4" s="113"/>
    </row>
    <row r="5" spans="1:6" ht="15.75" x14ac:dyDescent="0.25">
      <c r="C5" s="14"/>
      <c r="D5" s="15"/>
      <c r="E5" s="15"/>
    </row>
    <row r="6" spans="1:6" ht="15.75" x14ac:dyDescent="0.25">
      <c r="C6" s="14"/>
      <c r="D6" s="14"/>
      <c r="E6" s="14"/>
    </row>
    <row r="7" spans="1:6" x14ac:dyDescent="0.2">
      <c r="A7" s="109" t="s">
        <v>169</v>
      </c>
      <c r="B7" s="110"/>
      <c r="C7" s="110"/>
      <c r="D7" s="110"/>
      <c r="E7" s="110"/>
    </row>
    <row r="8" spans="1:6" ht="16.5" customHeight="1" x14ac:dyDescent="0.2">
      <c r="A8" s="110"/>
      <c r="B8" s="110"/>
      <c r="C8" s="110"/>
      <c r="D8" s="110"/>
      <c r="E8" s="110"/>
    </row>
    <row r="9" spans="1:6" ht="37.5" customHeight="1" x14ac:dyDescent="0.2">
      <c r="A9" s="38"/>
      <c r="B9" s="109" t="s">
        <v>170</v>
      </c>
      <c r="C9" s="109"/>
      <c r="D9" s="109"/>
      <c r="E9" s="38"/>
    </row>
    <row r="10" spans="1:6" ht="18.75" x14ac:dyDescent="0.2">
      <c r="A10" s="15"/>
      <c r="B10" s="15"/>
      <c r="C10" s="16"/>
      <c r="D10" s="16"/>
      <c r="E10" s="17" t="s">
        <v>1</v>
      </c>
    </row>
    <row r="11" spans="1:6" ht="15.75" x14ac:dyDescent="0.2">
      <c r="A11" s="15"/>
      <c r="B11" s="15"/>
      <c r="C11" s="16"/>
      <c r="D11" s="16"/>
      <c r="E11" s="16"/>
    </row>
    <row r="12" spans="1:6" ht="49.5" x14ac:dyDescent="0.2">
      <c r="A12" s="18" t="s">
        <v>2</v>
      </c>
      <c r="B12" s="19" t="s">
        <v>160</v>
      </c>
      <c r="C12" s="4" t="s">
        <v>146</v>
      </c>
      <c r="D12" s="4" t="s">
        <v>148</v>
      </c>
      <c r="E12" s="4" t="s">
        <v>171</v>
      </c>
    </row>
    <row r="13" spans="1:6" ht="18.75" x14ac:dyDescent="0.3">
      <c r="A13" s="20" t="s">
        <v>34</v>
      </c>
      <c r="B13" s="21" t="s">
        <v>35</v>
      </c>
      <c r="C13" s="43">
        <f>C14+C15+C16+C20</f>
        <v>5334185.6500000004</v>
      </c>
      <c r="D13" s="43">
        <f>D14+D15+D16+D20</f>
        <v>4963700</v>
      </c>
      <c r="E13" s="43">
        <f>E14+E15+E16+E20</f>
        <v>4963700</v>
      </c>
    </row>
    <row r="14" spans="1:6" ht="56.25" x14ac:dyDescent="0.3">
      <c r="A14" s="22" t="s">
        <v>36</v>
      </c>
      <c r="B14" s="23" t="s">
        <v>99</v>
      </c>
      <c r="C14" s="44">
        <v>1208400</v>
      </c>
      <c r="D14" s="44">
        <v>1208400</v>
      </c>
      <c r="E14" s="44">
        <v>1208400</v>
      </c>
    </row>
    <row r="15" spans="1:6" ht="75" x14ac:dyDescent="0.3">
      <c r="A15" s="22" t="s">
        <v>37</v>
      </c>
      <c r="B15" s="23" t="s">
        <v>98</v>
      </c>
      <c r="C15" s="44">
        <v>4062446.15</v>
      </c>
      <c r="D15" s="44">
        <v>3691400</v>
      </c>
      <c r="E15" s="44">
        <v>3691400</v>
      </c>
      <c r="F15" s="30"/>
    </row>
    <row r="16" spans="1:6" ht="72.75" customHeight="1" x14ac:dyDescent="0.3">
      <c r="A16" s="22" t="s">
        <v>81</v>
      </c>
      <c r="B16" s="23" t="s">
        <v>82</v>
      </c>
      <c r="C16" s="44">
        <v>59900</v>
      </c>
      <c r="D16" s="44">
        <v>59900</v>
      </c>
      <c r="E16" s="44">
        <v>59900</v>
      </c>
      <c r="F16" s="30"/>
    </row>
    <row r="17" spans="1:5" ht="18.75" hidden="1" x14ac:dyDescent="0.3">
      <c r="A17" s="22" t="s">
        <v>57</v>
      </c>
      <c r="B17" s="24" t="s">
        <v>38</v>
      </c>
      <c r="C17" s="44" t="e">
        <f>#REF!</f>
        <v>#REF!</v>
      </c>
      <c r="D17" s="44" t="e">
        <f>#REF!</f>
        <v>#REF!</v>
      </c>
      <c r="E17" s="44" t="e">
        <f>#REF!</f>
        <v>#REF!</v>
      </c>
    </row>
    <row r="18" spans="1:5" ht="18.75" hidden="1" x14ac:dyDescent="0.3">
      <c r="A18" s="20" t="s">
        <v>39</v>
      </c>
      <c r="B18" s="21" t="s">
        <v>40</v>
      </c>
      <c r="C18" s="43" t="e">
        <f>C19</f>
        <v>#REF!</v>
      </c>
      <c r="D18" s="43" t="e">
        <f>D19</f>
        <v>#REF!</v>
      </c>
      <c r="E18" s="43" t="e">
        <f>E19</f>
        <v>#REF!</v>
      </c>
    </row>
    <row r="19" spans="1:5" ht="18.75" hidden="1" x14ac:dyDescent="0.3">
      <c r="A19" s="22" t="s">
        <v>41</v>
      </c>
      <c r="B19" s="24" t="s">
        <v>42</v>
      </c>
      <c r="C19" s="44" t="e">
        <f>#REF!</f>
        <v>#REF!</v>
      </c>
      <c r="D19" s="44" t="e">
        <f>#REF!</f>
        <v>#REF!</v>
      </c>
      <c r="E19" s="44" t="e">
        <f>#REF!</f>
        <v>#REF!</v>
      </c>
    </row>
    <row r="20" spans="1:5" ht="18.75" x14ac:dyDescent="0.3">
      <c r="A20" s="22" t="s">
        <v>57</v>
      </c>
      <c r="B20" s="24" t="s">
        <v>38</v>
      </c>
      <c r="C20" s="44">
        <v>3439.5</v>
      </c>
      <c r="D20" s="44">
        <v>4000</v>
      </c>
      <c r="E20" s="44">
        <v>4000</v>
      </c>
    </row>
    <row r="21" spans="1:5" s="37" customFormat="1" ht="22.5" customHeight="1" x14ac:dyDescent="0.3">
      <c r="A21" s="36" t="s">
        <v>39</v>
      </c>
      <c r="B21" s="26" t="s">
        <v>40</v>
      </c>
      <c r="C21" s="43">
        <f>C22</f>
        <v>261700</v>
      </c>
      <c r="D21" s="43">
        <f>D22</f>
        <v>270500</v>
      </c>
      <c r="E21" s="43">
        <f>E22</f>
        <v>280100</v>
      </c>
    </row>
    <row r="22" spans="1:5" s="34" customFormat="1" ht="18.75" x14ac:dyDescent="0.3">
      <c r="A22" s="22" t="s">
        <v>41</v>
      </c>
      <c r="B22" s="35" t="s">
        <v>42</v>
      </c>
      <c r="C22" s="57">
        <v>261700</v>
      </c>
      <c r="D22" s="57">
        <v>270500</v>
      </c>
      <c r="E22" s="57">
        <v>280100</v>
      </c>
    </row>
    <row r="23" spans="1:5" ht="37.5" x14ac:dyDescent="0.3">
      <c r="A23" s="20" t="s">
        <v>43</v>
      </c>
      <c r="B23" s="25" t="s">
        <v>100</v>
      </c>
      <c r="C23" s="45">
        <f>C24+C25</f>
        <v>127000</v>
      </c>
      <c r="D23" s="45">
        <f>D24+D25</f>
        <v>127000</v>
      </c>
      <c r="E23" s="45">
        <f>E24+E25</f>
        <v>127000</v>
      </c>
    </row>
    <row r="24" spans="1:5" ht="58.5" customHeight="1" x14ac:dyDescent="0.3">
      <c r="A24" s="22" t="s">
        <v>44</v>
      </c>
      <c r="B24" s="39" t="s">
        <v>184</v>
      </c>
      <c r="C24" s="46">
        <v>117000</v>
      </c>
      <c r="D24" s="46">
        <v>117000</v>
      </c>
      <c r="E24" s="46">
        <v>117000</v>
      </c>
    </row>
    <row r="25" spans="1:5" ht="39.75" customHeight="1" x14ac:dyDescent="0.3">
      <c r="A25" s="22" t="s">
        <v>64</v>
      </c>
      <c r="B25" s="40" t="s">
        <v>65</v>
      </c>
      <c r="C25" s="46">
        <v>10000</v>
      </c>
      <c r="D25" s="46">
        <v>10000</v>
      </c>
      <c r="E25" s="46">
        <v>10000</v>
      </c>
    </row>
    <row r="26" spans="1:5" ht="21.75" customHeight="1" x14ac:dyDescent="0.3">
      <c r="A26" s="20" t="s">
        <v>59</v>
      </c>
      <c r="B26" s="21" t="s">
        <v>58</v>
      </c>
      <c r="C26" s="45">
        <f>C27</f>
        <v>4191805.47</v>
      </c>
      <c r="D26" s="45">
        <f>D27</f>
        <v>2399000</v>
      </c>
      <c r="E26" s="45">
        <f>E27+E28</f>
        <v>2791000</v>
      </c>
    </row>
    <row r="27" spans="1:5" s="33" customFormat="1" ht="18.75" x14ac:dyDescent="0.3">
      <c r="A27" s="31" t="s">
        <v>60</v>
      </c>
      <c r="B27" s="32" t="s">
        <v>84</v>
      </c>
      <c r="C27" s="46">
        <v>4191805.47</v>
      </c>
      <c r="D27" s="92">
        <v>2399000</v>
      </c>
      <c r="E27" s="92">
        <v>2428000</v>
      </c>
    </row>
    <row r="28" spans="1:5" s="33" customFormat="1" ht="37.5" x14ac:dyDescent="0.3">
      <c r="A28" s="31" t="s">
        <v>203</v>
      </c>
      <c r="B28" s="32" t="s">
        <v>204</v>
      </c>
      <c r="C28" s="46">
        <v>0</v>
      </c>
      <c r="D28" s="92">
        <v>0</v>
      </c>
      <c r="E28" s="92">
        <v>363000</v>
      </c>
    </row>
    <row r="29" spans="1:5" ht="22.5" customHeight="1" x14ac:dyDescent="0.3">
      <c r="A29" s="20" t="s">
        <v>45</v>
      </c>
      <c r="B29" s="21" t="s">
        <v>46</v>
      </c>
      <c r="C29" s="45">
        <f>C30+C31</f>
        <v>2552629.4700000002</v>
      </c>
      <c r="D29" s="45">
        <f>D30+D31</f>
        <v>1042260</v>
      </c>
      <c r="E29" s="45">
        <f>E30+E31</f>
        <v>1115360</v>
      </c>
    </row>
    <row r="30" spans="1:5" ht="18.75" x14ac:dyDescent="0.3">
      <c r="A30" s="31" t="s">
        <v>62</v>
      </c>
      <c r="B30" s="32" t="s">
        <v>63</v>
      </c>
      <c r="C30" s="46">
        <v>45000</v>
      </c>
      <c r="D30" s="46">
        <v>45000</v>
      </c>
      <c r="E30" s="46">
        <v>45000</v>
      </c>
    </row>
    <row r="31" spans="1:5" ht="19.5" thickBot="1" x14ac:dyDescent="0.35">
      <c r="A31" s="31" t="s">
        <v>47</v>
      </c>
      <c r="B31" s="32" t="s">
        <v>48</v>
      </c>
      <c r="C31" s="47">
        <v>2507629.4700000002</v>
      </c>
      <c r="D31" s="47">
        <v>997260</v>
      </c>
      <c r="E31" s="47">
        <v>1070360</v>
      </c>
    </row>
    <row r="32" spans="1:5" ht="25.5" customHeight="1" x14ac:dyDescent="0.3">
      <c r="A32" s="20" t="s">
        <v>49</v>
      </c>
      <c r="B32" s="26" t="s">
        <v>83</v>
      </c>
      <c r="C32" s="45">
        <f>C33</f>
        <v>5477156.75</v>
      </c>
      <c r="D32" s="45">
        <f>D33</f>
        <v>5362040</v>
      </c>
      <c r="E32" s="45">
        <f>E33</f>
        <v>5362040</v>
      </c>
    </row>
    <row r="33" spans="1:5" ht="18.75" x14ac:dyDescent="0.3">
      <c r="A33" s="22" t="s">
        <v>50</v>
      </c>
      <c r="B33" s="24" t="s">
        <v>51</v>
      </c>
      <c r="C33" s="46">
        <v>5477156.75</v>
      </c>
      <c r="D33" s="46">
        <v>5362040</v>
      </c>
      <c r="E33" s="46">
        <v>5362040</v>
      </c>
    </row>
    <row r="34" spans="1:5" ht="27" customHeight="1" x14ac:dyDescent="0.3">
      <c r="A34" s="20" t="s">
        <v>52</v>
      </c>
      <c r="B34" s="27" t="s">
        <v>53</v>
      </c>
      <c r="C34" s="45">
        <f>C35</f>
        <v>5280</v>
      </c>
      <c r="D34" s="45">
        <f>D35</f>
        <v>30000</v>
      </c>
      <c r="E34" s="45">
        <f>E35</f>
        <v>30000</v>
      </c>
    </row>
    <row r="35" spans="1:5" ht="18.75" x14ac:dyDescent="0.3">
      <c r="A35" s="22" t="s">
        <v>54</v>
      </c>
      <c r="B35" s="28" t="s">
        <v>55</v>
      </c>
      <c r="C35" s="46">
        <v>5280</v>
      </c>
      <c r="D35" s="46">
        <v>30000</v>
      </c>
      <c r="E35" s="46">
        <v>30000</v>
      </c>
    </row>
    <row r="36" spans="1:5" ht="33" customHeight="1" x14ac:dyDescent="0.3">
      <c r="A36" s="29"/>
      <c r="B36" s="26" t="s">
        <v>56</v>
      </c>
      <c r="C36" s="45">
        <f>C13+C21+C23+C26+C29+C32+C34</f>
        <v>17949757.340000004</v>
      </c>
      <c r="D36" s="45">
        <f>D13+D21+D23+D26+D29+D32+D34</f>
        <v>14194500</v>
      </c>
      <c r="E36" s="45">
        <f>E13+E21+E23+E26+E29+E32+E34</f>
        <v>14669200</v>
      </c>
    </row>
  </sheetData>
  <mergeCells count="6">
    <mergeCell ref="A7:E8"/>
    <mergeCell ref="B9:D9"/>
    <mergeCell ref="C1:E1"/>
    <mergeCell ref="C2:E2"/>
    <mergeCell ref="C3:E3"/>
    <mergeCell ref="C4:E4"/>
  </mergeCells>
  <phoneticPr fontId="10" type="noConversion"/>
  <pageMargins left="0.78740157480314965" right="0.78740157480314965" top="0.78740157480314965" bottom="0.78740157480314965" header="0" footer="0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"/>
  <sheetViews>
    <sheetView showGridLines="0" zoomScaleNormal="100" zoomScaleSheetLayoutView="100" workbookViewId="0">
      <selection activeCell="L7" sqref="L7"/>
    </sheetView>
  </sheetViews>
  <sheetFormatPr defaultColWidth="9.140625" defaultRowHeight="42" customHeight="1" x14ac:dyDescent="0.25"/>
  <cols>
    <col min="1" max="1" width="2.7109375" style="119" customWidth="1"/>
    <col min="2" max="2" width="0.85546875" style="119" customWidth="1"/>
    <col min="3" max="3" width="0.7109375" style="119" customWidth="1"/>
    <col min="4" max="5" width="0.5703125" style="119" customWidth="1"/>
    <col min="6" max="6" width="44.7109375" style="119" customWidth="1"/>
    <col min="7" max="7" width="9.7109375" style="114" hidden="1" customWidth="1"/>
    <col min="8" max="9" width="4.140625" style="114" customWidth="1"/>
    <col min="10" max="10" width="13.5703125" style="118" customWidth="1"/>
    <col min="11" max="11" width="8.140625" style="117" customWidth="1"/>
    <col min="12" max="12" width="18" style="116" customWidth="1"/>
    <col min="13" max="13" width="17" style="115" customWidth="1"/>
    <col min="14" max="14" width="18.28515625" style="115" customWidth="1"/>
    <col min="15" max="15" width="8.42578125" style="114" customWidth="1"/>
    <col min="16" max="16384" width="9.140625" style="114"/>
  </cols>
  <sheetData>
    <row r="1" spans="1:15" ht="42" customHeight="1" x14ac:dyDescent="0.25">
      <c r="A1" s="121"/>
      <c r="B1" s="121"/>
      <c r="C1" s="121"/>
      <c r="D1" s="121"/>
      <c r="E1" s="121"/>
      <c r="F1" s="121"/>
      <c r="G1" s="120"/>
      <c r="H1" s="120"/>
      <c r="I1" s="281" t="s">
        <v>285</v>
      </c>
      <c r="J1" s="281"/>
      <c r="K1" s="281"/>
      <c r="L1" s="280"/>
      <c r="M1" s="280"/>
      <c r="N1" s="280"/>
      <c r="O1" s="120"/>
    </row>
    <row r="2" spans="1:15" ht="15.75" customHeight="1" x14ac:dyDescent="0.25">
      <c r="A2" s="121"/>
      <c r="B2" s="277"/>
      <c r="C2" s="277"/>
      <c r="D2" s="278" t="s">
        <v>284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</row>
    <row r="3" spans="1:15" ht="15" customHeight="1" x14ac:dyDescent="0.25">
      <c r="A3" s="121"/>
      <c r="B3" s="277"/>
      <c r="C3" s="277"/>
      <c r="D3" s="277"/>
      <c r="E3" s="277"/>
      <c r="F3" s="277"/>
      <c r="G3" s="276"/>
      <c r="H3" s="275"/>
      <c r="I3" s="278" t="s">
        <v>283</v>
      </c>
      <c r="J3" s="278"/>
      <c r="K3" s="278"/>
      <c r="L3" s="278"/>
      <c r="M3" s="278"/>
      <c r="N3" s="278"/>
      <c r="O3" s="120"/>
    </row>
    <row r="4" spans="1:15" ht="3.75" customHeight="1" x14ac:dyDescent="0.25">
      <c r="A4" s="121"/>
      <c r="B4" s="277"/>
      <c r="C4" s="277"/>
      <c r="D4" s="277"/>
      <c r="E4" s="277"/>
      <c r="F4" s="277"/>
      <c r="G4" s="276"/>
      <c r="H4" s="275"/>
      <c r="I4" s="275"/>
      <c r="J4" s="274"/>
      <c r="K4" s="274"/>
      <c r="L4" s="273"/>
      <c r="M4" s="272"/>
      <c r="N4" s="272"/>
      <c r="O4" s="120"/>
    </row>
    <row r="5" spans="1:15" ht="64.5" customHeight="1" x14ac:dyDescent="0.25">
      <c r="A5" s="271" t="s">
        <v>282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120"/>
    </row>
    <row r="6" spans="1:15" ht="18" customHeight="1" x14ac:dyDescent="0.25">
      <c r="A6" s="269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 t="s">
        <v>281</v>
      </c>
      <c r="N6" s="268"/>
      <c r="O6" s="120"/>
    </row>
    <row r="7" spans="1:15" ht="53.25" customHeight="1" x14ac:dyDescent="0.25">
      <c r="A7" s="121"/>
      <c r="B7" s="267" t="s">
        <v>280</v>
      </c>
      <c r="C7" s="267"/>
      <c r="D7" s="267"/>
      <c r="E7" s="267"/>
      <c r="F7" s="267"/>
      <c r="G7" s="266" t="s">
        <v>279</v>
      </c>
      <c r="H7" s="266" t="s">
        <v>278</v>
      </c>
      <c r="I7" s="266" t="s">
        <v>277</v>
      </c>
      <c r="J7" s="265" t="s">
        <v>276</v>
      </c>
      <c r="K7" s="265" t="s">
        <v>275</v>
      </c>
      <c r="L7" s="264">
        <v>2022</v>
      </c>
      <c r="M7" s="264">
        <v>2023</v>
      </c>
      <c r="N7" s="264">
        <v>2024</v>
      </c>
      <c r="O7" s="263"/>
    </row>
    <row r="8" spans="1:15" ht="48.75" customHeight="1" x14ac:dyDescent="0.25">
      <c r="A8" s="124"/>
      <c r="B8" s="203" t="s">
        <v>274</v>
      </c>
      <c r="C8" s="203"/>
      <c r="D8" s="203"/>
      <c r="E8" s="203"/>
      <c r="F8" s="203"/>
      <c r="G8" s="147">
        <v>100</v>
      </c>
      <c r="H8" s="175">
        <v>1</v>
      </c>
      <c r="I8" s="175">
        <v>0</v>
      </c>
      <c r="J8" s="233">
        <v>0</v>
      </c>
      <c r="K8" s="200">
        <v>0</v>
      </c>
      <c r="L8" s="136">
        <f>L9+L14+L22+L27</f>
        <v>5334185.6500000004</v>
      </c>
      <c r="M8" s="136">
        <f>M9+M14+M22+M27</f>
        <v>4963700</v>
      </c>
      <c r="N8" s="136">
        <f>N9+N14+N22+N27</f>
        <v>4963700</v>
      </c>
      <c r="O8" s="123" t="s">
        <v>222</v>
      </c>
    </row>
    <row r="9" spans="1:15" ht="64.5" customHeight="1" x14ac:dyDescent="0.25">
      <c r="A9" s="186"/>
      <c r="B9" s="199"/>
      <c r="C9" s="203" t="s">
        <v>99</v>
      </c>
      <c r="D9" s="203"/>
      <c r="E9" s="203"/>
      <c r="F9" s="203"/>
      <c r="G9" s="197">
        <v>102</v>
      </c>
      <c r="H9" s="202">
        <v>1</v>
      </c>
      <c r="I9" s="202">
        <v>2</v>
      </c>
      <c r="J9" s="201">
        <v>0</v>
      </c>
      <c r="K9" s="200">
        <v>0</v>
      </c>
      <c r="L9" s="136">
        <f>L11</f>
        <v>1208400</v>
      </c>
      <c r="M9" s="136">
        <f>M11</f>
        <v>1208400</v>
      </c>
      <c r="N9" s="136">
        <f>N11</f>
        <v>1208400</v>
      </c>
      <c r="O9" s="123" t="s">
        <v>222</v>
      </c>
    </row>
    <row r="10" spans="1:15" ht="147.75" customHeight="1" x14ac:dyDescent="0.25">
      <c r="A10" s="186"/>
      <c r="B10" s="199"/>
      <c r="C10" s="185"/>
      <c r="D10" s="163"/>
      <c r="E10" s="163"/>
      <c r="F10" s="198" t="s">
        <v>227</v>
      </c>
      <c r="G10" s="197"/>
      <c r="H10" s="202">
        <v>1</v>
      </c>
      <c r="I10" s="202">
        <v>2</v>
      </c>
      <c r="J10" s="145">
        <v>6200000000</v>
      </c>
      <c r="K10" s="200">
        <v>0</v>
      </c>
      <c r="L10" s="136">
        <f>L11</f>
        <v>1208400</v>
      </c>
      <c r="M10" s="136">
        <f>M11</f>
        <v>1208400</v>
      </c>
      <c r="N10" s="136">
        <f>N11</f>
        <v>1208400</v>
      </c>
      <c r="O10" s="123"/>
    </row>
    <row r="11" spans="1:15" ht="51" customHeight="1" x14ac:dyDescent="0.25">
      <c r="A11" s="186"/>
      <c r="B11" s="194"/>
      <c r="C11" s="185"/>
      <c r="D11" s="195" t="s">
        <v>273</v>
      </c>
      <c r="E11" s="195"/>
      <c r="F11" s="195"/>
      <c r="G11" s="147">
        <v>102</v>
      </c>
      <c r="H11" s="146">
        <v>1</v>
      </c>
      <c r="I11" s="146">
        <v>2</v>
      </c>
      <c r="J11" s="145">
        <v>6210000000</v>
      </c>
      <c r="K11" s="189">
        <v>0</v>
      </c>
      <c r="L11" s="188">
        <f>L12</f>
        <v>1208400</v>
      </c>
      <c r="M11" s="188">
        <f>M12</f>
        <v>1208400</v>
      </c>
      <c r="N11" s="188">
        <f>N12</f>
        <v>1208400</v>
      </c>
      <c r="O11" s="123" t="s">
        <v>222</v>
      </c>
    </row>
    <row r="12" spans="1:15" ht="33.75" customHeight="1" x14ac:dyDescent="0.25">
      <c r="A12" s="186"/>
      <c r="B12" s="194"/>
      <c r="C12" s="163"/>
      <c r="D12" s="162"/>
      <c r="E12" s="195" t="s">
        <v>272</v>
      </c>
      <c r="F12" s="195"/>
      <c r="G12" s="147">
        <v>102</v>
      </c>
      <c r="H12" s="146">
        <v>1</v>
      </c>
      <c r="I12" s="146">
        <v>2</v>
      </c>
      <c r="J12" s="145">
        <v>6210010010</v>
      </c>
      <c r="K12" s="189">
        <v>0</v>
      </c>
      <c r="L12" s="188">
        <f>L13</f>
        <v>1208400</v>
      </c>
      <c r="M12" s="188">
        <f>M13</f>
        <v>1208400</v>
      </c>
      <c r="N12" s="188">
        <f>N13</f>
        <v>1208400</v>
      </c>
      <c r="O12" s="123" t="s">
        <v>222</v>
      </c>
    </row>
    <row r="13" spans="1:15" ht="48" customHeight="1" x14ac:dyDescent="0.25">
      <c r="A13" s="186"/>
      <c r="B13" s="194"/>
      <c r="C13" s="163"/>
      <c r="D13" s="162"/>
      <c r="E13" s="162"/>
      <c r="F13" s="214" t="s">
        <v>261</v>
      </c>
      <c r="G13" s="147">
        <v>102</v>
      </c>
      <c r="H13" s="146">
        <v>1</v>
      </c>
      <c r="I13" s="146">
        <v>2</v>
      </c>
      <c r="J13" s="145">
        <v>6210010010</v>
      </c>
      <c r="K13" s="189" t="s">
        <v>260</v>
      </c>
      <c r="L13" s="188">
        <v>1208400</v>
      </c>
      <c r="M13" s="188">
        <v>1208400</v>
      </c>
      <c r="N13" s="188">
        <v>1208400</v>
      </c>
      <c r="O13" s="123" t="s">
        <v>222</v>
      </c>
    </row>
    <row r="14" spans="1:15" ht="132.75" customHeight="1" x14ac:dyDescent="0.25">
      <c r="A14" s="186"/>
      <c r="B14" s="199"/>
      <c r="C14" s="203" t="s">
        <v>98</v>
      </c>
      <c r="D14" s="203"/>
      <c r="E14" s="203"/>
      <c r="F14" s="203"/>
      <c r="G14" s="197">
        <v>104</v>
      </c>
      <c r="H14" s="202">
        <v>1</v>
      </c>
      <c r="I14" s="202">
        <v>4</v>
      </c>
      <c r="J14" s="201">
        <v>0</v>
      </c>
      <c r="K14" s="200">
        <v>0</v>
      </c>
      <c r="L14" s="136">
        <f>L16</f>
        <v>4062446.1500000004</v>
      </c>
      <c r="M14" s="136">
        <f>M16</f>
        <v>3691400</v>
      </c>
      <c r="N14" s="136">
        <f>N16</f>
        <v>3691400</v>
      </c>
      <c r="O14" s="123" t="s">
        <v>222</v>
      </c>
    </row>
    <row r="15" spans="1:15" ht="149.25" customHeight="1" x14ac:dyDescent="0.25">
      <c r="A15" s="186"/>
      <c r="B15" s="262"/>
      <c r="C15" s="261"/>
      <c r="D15" s="198"/>
      <c r="E15" s="198"/>
      <c r="F15" s="198" t="s">
        <v>227</v>
      </c>
      <c r="G15" s="197"/>
      <c r="H15" s="196">
        <v>1</v>
      </c>
      <c r="I15" s="196">
        <v>4</v>
      </c>
      <c r="J15" s="145">
        <v>6200000000</v>
      </c>
      <c r="K15" s="189">
        <v>0</v>
      </c>
      <c r="L15" s="188">
        <f>L16</f>
        <v>4062446.1500000004</v>
      </c>
      <c r="M15" s="188">
        <f>M16</f>
        <v>3691400</v>
      </c>
      <c r="N15" s="188">
        <f>N16</f>
        <v>3691400</v>
      </c>
      <c r="O15" s="123"/>
    </row>
    <row r="16" spans="1:15" ht="31.5" customHeight="1" x14ac:dyDescent="0.25">
      <c r="A16" s="186"/>
      <c r="B16" s="194"/>
      <c r="C16" s="185"/>
      <c r="D16" s="195" t="s">
        <v>268</v>
      </c>
      <c r="E16" s="195"/>
      <c r="F16" s="195"/>
      <c r="G16" s="197">
        <v>104</v>
      </c>
      <c r="H16" s="196">
        <v>1</v>
      </c>
      <c r="I16" s="196">
        <v>4</v>
      </c>
      <c r="J16" s="145">
        <v>6210000000</v>
      </c>
      <c r="K16" s="189">
        <v>0</v>
      </c>
      <c r="L16" s="188">
        <f>L17</f>
        <v>4062446.1500000004</v>
      </c>
      <c r="M16" s="188">
        <f>M17</f>
        <v>3691400</v>
      </c>
      <c r="N16" s="188">
        <f>N17</f>
        <v>3691400</v>
      </c>
      <c r="O16" s="123" t="s">
        <v>222</v>
      </c>
    </row>
    <row r="17" spans="1:15" ht="33.75" customHeight="1" x14ac:dyDescent="0.25">
      <c r="A17" s="186"/>
      <c r="B17" s="194"/>
      <c r="C17" s="163"/>
      <c r="D17" s="215"/>
      <c r="E17" s="195" t="s">
        <v>271</v>
      </c>
      <c r="F17" s="195"/>
      <c r="G17" s="197">
        <v>104</v>
      </c>
      <c r="H17" s="146">
        <v>1</v>
      </c>
      <c r="I17" s="146">
        <v>4</v>
      </c>
      <c r="J17" s="145">
        <v>6210010020</v>
      </c>
      <c r="K17" s="189">
        <v>0</v>
      </c>
      <c r="L17" s="188">
        <f>L18+L19+L20+L21</f>
        <v>4062446.1500000004</v>
      </c>
      <c r="M17" s="188">
        <f>M18+M19+M20+M21</f>
        <v>3691400</v>
      </c>
      <c r="N17" s="188">
        <f>N18+N19+N20+N21</f>
        <v>3691400</v>
      </c>
      <c r="O17" s="123" t="s">
        <v>222</v>
      </c>
    </row>
    <row r="18" spans="1:15" ht="54" customHeight="1" x14ac:dyDescent="0.25">
      <c r="A18" s="186"/>
      <c r="B18" s="194"/>
      <c r="C18" s="163"/>
      <c r="D18" s="162"/>
      <c r="E18" s="215"/>
      <c r="F18" s="214" t="s">
        <v>261</v>
      </c>
      <c r="G18" s="197">
        <v>104</v>
      </c>
      <c r="H18" s="196">
        <v>1</v>
      </c>
      <c r="I18" s="196">
        <v>4</v>
      </c>
      <c r="J18" s="145">
        <v>6210010020</v>
      </c>
      <c r="K18" s="189" t="s">
        <v>260</v>
      </c>
      <c r="L18" s="188">
        <v>3131091.23</v>
      </c>
      <c r="M18" s="188">
        <v>3145900</v>
      </c>
      <c r="N18" s="188">
        <v>3145900</v>
      </c>
      <c r="O18" s="123" t="s">
        <v>222</v>
      </c>
    </row>
    <row r="19" spans="1:15" ht="63" customHeight="1" x14ac:dyDescent="0.25">
      <c r="A19" s="186"/>
      <c r="B19" s="194"/>
      <c r="C19" s="163"/>
      <c r="D19" s="162"/>
      <c r="E19" s="215"/>
      <c r="F19" s="214" t="s">
        <v>224</v>
      </c>
      <c r="G19" s="197">
        <v>104</v>
      </c>
      <c r="H19" s="196">
        <v>1</v>
      </c>
      <c r="I19" s="196">
        <v>4</v>
      </c>
      <c r="J19" s="145">
        <v>6210010020</v>
      </c>
      <c r="K19" s="189" t="s">
        <v>232</v>
      </c>
      <c r="L19" s="188">
        <v>778113.68</v>
      </c>
      <c r="M19" s="188">
        <v>435000</v>
      </c>
      <c r="N19" s="188">
        <v>435000</v>
      </c>
      <c r="O19" s="123" t="s">
        <v>222</v>
      </c>
    </row>
    <row r="20" spans="1:15" ht="37.5" customHeight="1" x14ac:dyDescent="0.25">
      <c r="A20" s="186"/>
      <c r="B20" s="194"/>
      <c r="C20" s="163"/>
      <c r="D20" s="162"/>
      <c r="E20" s="215"/>
      <c r="F20" s="214" t="s">
        <v>166</v>
      </c>
      <c r="G20" s="197">
        <v>104</v>
      </c>
      <c r="H20" s="196">
        <v>1</v>
      </c>
      <c r="I20" s="196">
        <v>4</v>
      </c>
      <c r="J20" s="145">
        <v>6210010020</v>
      </c>
      <c r="K20" s="189" t="s">
        <v>270</v>
      </c>
      <c r="L20" s="188">
        <v>78241</v>
      </c>
      <c r="M20" s="188">
        <v>75500</v>
      </c>
      <c r="N20" s="188">
        <v>75500</v>
      </c>
      <c r="O20" s="123" t="s">
        <v>222</v>
      </c>
    </row>
    <row r="21" spans="1:15" ht="36.75" customHeight="1" x14ac:dyDescent="0.25">
      <c r="A21" s="186"/>
      <c r="B21" s="194"/>
      <c r="C21" s="163"/>
      <c r="D21" s="162"/>
      <c r="E21" s="215"/>
      <c r="F21" s="214" t="s">
        <v>265</v>
      </c>
      <c r="G21" s="197">
        <v>104</v>
      </c>
      <c r="H21" s="196">
        <v>1</v>
      </c>
      <c r="I21" s="196">
        <v>4</v>
      </c>
      <c r="J21" s="145">
        <v>6210010020</v>
      </c>
      <c r="K21" s="189" t="s">
        <v>269</v>
      </c>
      <c r="L21" s="188">
        <v>75000.240000000005</v>
      </c>
      <c r="M21" s="188">
        <v>35000</v>
      </c>
      <c r="N21" s="188">
        <v>35000</v>
      </c>
      <c r="O21" s="123" t="s">
        <v>222</v>
      </c>
    </row>
    <row r="22" spans="1:15" ht="94.5" customHeight="1" x14ac:dyDescent="0.25">
      <c r="A22" s="186"/>
      <c r="B22" s="194"/>
      <c r="C22" s="179" t="s">
        <v>82</v>
      </c>
      <c r="D22" s="178"/>
      <c r="E22" s="178"/>
      <c r="F22" s="177"/>
      <c r="G22" s="234"/>
      <c r="H22" s="202">
        <v>1</v>
      </c>
      <c r="I22" s="202">
        <v>6</v>
      </c>
      <c r="J22" s="201">
        <v>0</v>
      </c>
      <c r="K22" s="200">
        <v>0</v>
      </c>
      <c r="L22" s="136">
        <f>L23</f>
        <v>59900</v>
      </c>
      <c r="M22" s="136">
        <f>M23</f>
        <v>59900</v>
      </c>
      <c r="N22" s="136">
        <f>N23</f>
        <v>59900</v>
      </c>
      <c r="O22" s="123"/>
    </row>
    <row r="23" spans="1:15" ht="130.5" customHeight="1" x14ac:dyDescent="0.25">
      <c r="A23" s="186"/>
      <c r="B23" s="260" t="s">
        <v>227</v>
      </c>
      <c r="C23" s="259"/>
      <c r="D23" s="259"/>
      <c r="E23" s="259"/>
      <c r="F23" s="258"/>
      <c r="G23" s="197"/>
      <c r="H23" s="196">
        <v>1</v>
      </c>
      <c r="I23" s="196">
        <v>6</v>
      </c>
      <c r="J23" s="216">
        <v>6200000000</v>
      </c>
      <c r="K23" s="189">
        <v>0</v>
      </c>
      <c r="L23" s="188">
        <f>L24</f>
        <v>59900</v>
      </c>
      <c r="M23" s="188">
        <f>M24</f>
        <v>59900</v>
      </c>
      <c r="N23" s="188">
        <f>N24</f>
        <v>59900</v>
      </c>
      <c r="O23" s="123"/>
    </row>
    <row r="24" spans="1:15" ht="54" customHeight="1" x14ac:dyDescent="0.25">
      <c r="A24" s="186"/>
      <c r="B24" s="194"/>
      <c r="C24" s="185"/>
      <c r="D24" s="195" t="s">
        <v>268</v>
      </c>
      <c r="E24" s="195"/>
      <c r="F24" s="195"/>
      <c r="G24" s="197">
        <v>104</v>
      </c>
      <c r="H24" s="196">
        <v>1</v>
      </c>
      <c r="I24" s="196">
        <v>6</v>
      </c>
      <c r="J24" s="145">
        <v>6210000000</v>
      </c>
      <c r="K24" s="189">
        <v>0</v>
      </c>
      <c r="L24" s="188">
        <f>L25</f>
        <v>59900</v>
      </c>
      <c r="M24" s="188">
        <f>M25</f>
        <v>59900</v>
      </c>
      <c r="N24" s="188">
        <f>N25</f>
        <v>59900</v>
      </c>
      <c r="O24" s="123"/>
    </row>
    <row r="25" spans="1:15" ht="99" customHeight="1" x14ac:dyDescent="0.25">
      <c r="A25" s="186"/>
      <c r="B25" s="194"/>
      <c r="C25" s="213"/>
      <c r="D25" s="212"/>
      <c r="E25" s="183"/>
      <c r="F25" s="257" t="s">
        <v>267</v>
      </c>
      <c r="G25" s="256"/>
      <c r="H25" s="196">
        <v>1</v>
      </c>
      <c r="I25" s="196">
        <v>6</v>
      </c>
      <c r="J25" s="145">
        <v>6210010080</v>
      </c>
      <c r="K25" s="189">
        <v>0</v>
      </c>
      <c r="L25" s="188">
        <f>L26</f>
        <v>59900</v>
      </c>
      <c r="M25" s="188">
        <f>M26</f>
        <v>59900</v>
      </c>
      <c r="N25" s="188">
        <f>N26</f>
        <v>59900</v>
      </c>
      <c r="O25" s="123"/>
    </row>
    <row r="26" spans="1:15" ht="35.25" customHeight="1" x14ac:dyDescent="0.25">
      <c r="A26" s="186"/>
      <c r="B26" s="194"/>
      <c r="C26" s="213"/>
      <c r="D26" s="212"/>
      <c r="E26" s="183"/>
      <c r="F26" s="257" t="s">
        <v>166</v>
      </c>
      <c r="G26" s="256"/>
      <c r="H26" s="196">
        <v>1</v>
      </c>
      <c r="I26" s="196">
        <v>6</v>
      </c>
      <c r="J26" s="145">
        <v>6210010080</v>
      </c>
      <c r="K26" s="189">
        <v>540</v>
      </c>
      <c r="L26" s="188">
        <v>59900</v>
      </c>
      <c r="M26" s="188">
        <v>59900</v>
      </c>
      <c r="N26" s="188">
        <v>59900</v>
      </c>
      <c r="O26" s="123"/>
    </row>
    <row r="27" spans="1:15" ht="31.5" customHeight="1" x14ac:dyDescent="0.25">
      <c r="A27" s="186"/>
      <c r="B27" s="199"/>
      <c r="C27" s="255" t="s">
        <v>38</v>
      </c>
      <c r="D27" s="254"/>
      <c r="E27" s="254"/>
      <c r="F27" s="253"/>
      <c r="G27" s="197">
        <v>501</v>
      </c>
      <c r="H27" s="202">
        <v>1</v>
      </c>
      <c r="I27" s="202">
        <v>13</v>
      </c>
      <c r="J27" s="201">
        <v>0</v>
      </c>
      <c r="K27" s="200">
        <v>0</v>
      </c>
      <c r="L27" s="252">
        <f>L28</f>
        <v>3439.5</v>
      </c>
      <c r="M27" s="252">
        <f>M28</f>
        <v>4000</v>
      </c>
      <c r="N27" s="252">
        <f>N28</f>
        <v>4000</v>
      </c>
      <c r="O27" s="123" t="s">
        <v>222</v>
      </c>
    </row>
    <row r="28" spans="1:15" ht="46.5" customHeight="1" x14ac:dyDescent="0.25">
      <c r="A28" s="186"/>
      <c r="B28" s="194"/>
      <c r="C28" s="185"/>
      <c r="D28" s="251" t="s">
        <v>242</v>
      </c>
      <c r="E28" s="250"/>
      <c r="F28" s="249"/>
      <c r="G28" s="197">
        <v>501</v>
      </c>
      <c r="H28" s="196">
        <v>1</v>
      </c>
      <c r="I28" s="196">
        <v>13</v>
      </c>
      <c r="J28" s="216">
        <v>7700000000</v>
      </c>
      <c r="K28" s="189">
        <v>0</v>
      </c>
      <c r="L28" s="180">
        <f>L29</f>
        <v>3439.5</v>
      </c>
      <c r="M28" s="180">
        <f>M29</f>
        <v>4000</v>
      </c>
      <c r="N28" s="180">
        <f>N29</f>
        <v>4000</v>
      </c>
      <c r="O28" s="123" t="s">
        <v>222</v>
      </c>
    </row>
    <row r="29" spans="1:15" ht="51" customHeight="1" x14ac:dyDescent="0.25">
      <c r="A29" s="186"/>
      <c r="B29" s="194"/>
      <c r="C29" s="163"/>
      <c r="D29" s="215"/>
      <c r="E29" s="195" t="s">
        <v>266</v>
      </c>
      <c r="F29" s="195"/>
      <c r="G29" s="197">
        <v>501</v>
      </c>
      <c r="H29" s="196">
        <v>1</v>
      </c>
      <c r="I29" s="196">
        <v>13</v>
      </c>
      <c r="J29" s="216">
        <f>J30</f>
        <v>7700095100</v>
      </c>
      <c r="K29" s="189">
        <v>0</v>
      </c>
      <c r="L29" s="180">
        <f>L30</f>
        <v>3439.5</v>
      </c>
      <c r="M29" s="180">
        <f>M30</f>
        <v>4000</v>
      </c>
      <c r="N29" s="180">
        <f>N30</f>
        <v>4000</v>
      </c>
      <c r="O29" s="123" t="s">
        <v>222</v>
      </c>
    </row>
    <row r="30" spans="1:15" ht="37.5" customHeight="1" x14ac:dyDescent="0.25">
      <c r="A30" s="186"/>
      <c r="B30" s="194"/>
      <c r="C30" s="163"/>
      <c r="D30" s="162"/>
      <c r="E30" s="215"/>
      <c r="F30" s="214" t="s">
        <v>265</v>
      </c>
      <c r="G30" s="197">
        <v>501</v>
      </c>
      <c r="H30" s="196">
        <v>1</v>
      </c>
      <c r="I30" s="196">
        <v>13</v>
      </c>
      <c r="J30" s="216">
        <v>7700095100</v>
      </c>
      <c r="K30" s="189">
        <v>850</v>
      </c>
      <c r="L30" s="180">
        <v>3439.5</v>
      </c>
      <c r="M30" s="180">
        <v>4000</v>
      </c>
      <c r="N30" s="180">
        <v>4000</v>
      </c>
      <c r="O30" s="123" t="s">
        <v>222</v>
      </c>
    </row>
    <row r="31" spans="1:15" ht="15.75" customHeight="1" x14ac:dyDescent="0.25">
      <c r="A31" s="186"/>
      <c r="B31" s="217" t="s">
        <v>264</v>
      </c>
      <c r="C31" s="217"/>
      <c r="D31" s="217"/>
      <c r="E31" s="217"/>
      <c r="F31" s="217"/>
      <c r="G31" s="197">
        <v>200</v>
      </c>
      <c r="H31" s="202">
        <v>2</v>
      </c>
      <c r="I31" s="202">
        <v>0</v>
      </c>
      <c r="J31" s="201">
        <v>0</v>
      </c>
      <c r="K31" s="200">
        <v>0</v>
      </c>
      <c r="L31" s="136">
        <f>L32</f>
        <v>261700</v>
      </c>
      <c r="M31" s="136">
        <f>M32</f>
        <v>270500</v>
      </c>
      <c r="N31" s="136">
        <f>N32</f>
        <v>280100</v>
      </c>
      <c r="O31" s="123" t="s">
        <v>222</v>
      </c>
    </row>
    <row r="32" spans="1:15" ht="42.75" customHeight="1" x14ac:dyDescent="0.25">
      <c r="A32" s="186"/>
      <c r="B32" s="199"/>
      <c r="C32" s="248" t="s">
        <v>42</v>
      </c>
      <c r="D32" s="248"/>
      <c r="E32" s="248"/>
      <c r="F32" s="248"/>
      <c r="G32" s="208">
        <v>203</v>
      </c>
      <c r="H32" s="207">
        <v>2</v>
      </c>
      <c r="I32" s="207">
        <v>3</v>
      </c>
      <c r="J32" s="206">
        <v>0</v>
      </c>
      <c r="K32" s="205">
        <v>0</v>
      </c>
      <c r="L32" s="204">
        <f>L34</f>
        <v>261700</v>
      </c>
      <c r="M32" s="204">
        <f>M34</f>
        <v>270500</v>
      </c>
      <c r="N32" s="204">
        <f>N34</f>
        <v>280100</v>
      </c>
      <c r="O32" s="123" t="s">
        <v>222</v>
      </c>
    </row>
    <row r="33" spans="1:15" ht="135" customHeight="1" x14ac:dyDescent="0.25">
      <c r="A33" s="186"/>
      <c r="B33" s="199"/>
      <c r="C33" s="246"/>
      <c r="D33" s="242"/>
      <c r="E33" s="242"/>
      <c r="F33" s="247" t="s">
        <v>227</v>
      </c>
      <c r="G33" s="208"/>
      <c r="H33" s="238">
        <v>2</v>
      </c>
      <c r="I33" s="238">
        <v>3</v>
      </c>
      <c r="J33" s="145">
        <v>6200000000</v>
      </c>
      <c r="K33" s="237">
        <v>0</v>
      </c>
      <c r="L33" s="236">
        <f>L34</f>
        <v>261700</v>
      </c>
      <c r="M33" s="236">
        <f>M34</f>
        <v>270500</v>
      </c>
      <c r="N33" s="236">
        <f>N34</f>
        <v>280100</v>
      </c>
      <c r="O33" s="123"/>
    </row>
    <row r="34" spans="1:15" ht="63" customHeight="1" x14ac:dyDescent="0.25">
      <c r="A34" s="186"/>
      <c r="B34" s="194"/>
      <c r="C34" s="246"/>
      <c r="D34" s="245" t="s">
        <v>263</v>
      </c>
      <c r="E34" s="245"/>
      <c r="F34" s="245"/>
      <c r="G34" s="244">
        <v>203</v>
      </c>
      <c r="H34" s="243">
        <v>2</v>
      </c>
      <c r="I34" s="243">
        <v>3</v>
      </c>
      <c r="J34" s="145">
        <v>6220000000</v>
      </c>
      <c r="K34" s="237">
        <v>0</v>
      </c>
      <c r="L34" s="236">
        <f>L35</f>
        <v>261700</v>
      </c>
      <c r="M34" s="236">
        <f>M35</f>
        <v>270500</v>
      </c>
      <c r="N34" s="236">
        <f>N35</f>
        <v>280100</v>
      </c>
      <c r="O34" s="123" t="s">
        <v>222</v>
      </c>
    </row>
    <row r="35" spans="1:15" ht="79.5" customHeight="1" x14ac:dyDescent="0.25">
      <c r="A35" s="186"/>
      <c r="B35" s="194"/>
      <c r="C35" s="242"/>
      <c r="D35" s="241"/>
      <c r="E35" s="245" t="s">
        <v>262</v>
      </c>
      <c r="F35" s="245"/>
      <c r="G35" s="244">
        <v>203</v>
      </c>
      <c r="H35" s="243">
        <v>2</v>
      </c>
      <c r="I35" s="243">
        <v>3</v>
      </c>
      <c r="J35" s="145">
        <v>6220051180</v>
      </c>
      <c r="K35" s="237">
        <v>0</v>
      </c>
      <c r="L35" s="236">
        <f>L36+L37</f>
        <v>261700</v>
      </c>
      <c r="M35" s="236">
        <f>M36+M37</f>
        <v>270500</v>
      </c>
      <c r="N35" s="236">
        <f>N36+N37</f>
        <v>280100</v>
      </c>
      <c r="O35" s="123" t="s">
        <v>222</v>
      </c>
    </row>
    <row r="36" spans="1:15" ht="54.75" customHeight="1" x14ac:dyDescent="0.25">
      <c r="A36" s="186"/>
      <c r="B36" s="194"/>
      <c r="C36" s="242"/>
      <c r="D36" s="241"/>
      <c r="E36" s="240"/>
      <c r="F36" s="239" t="s">
        <v>261</v>
      </c>
      <c r="G36" s="208">
        <v>203</v>
      </c>
      <c r="H36" s="238">
        <v>2</v>
      </c>
      <c r="I36" s="238">
        <v>3</v>
      </c>
      <c r="J36" s="145">
        <v>6220051180</v>
      </c>
      <c r="K36" s="237" t="s">
        <v>260</v>
      </c>
      <c r="L36" s="236">
        <v>257796</v>
      </c>
      <c r="M36" s="236">
        <v>266910</v>
      </c>
      <c r="N36" s="236">
        <v>274722</v>
      </c>
      <c r="O36" s="123" t="s">
        <v>222</v>
      </c>
    </row>
    <row r="37" spans="1:15" ht="66" customHeight="1" x14ac:dyDescent="0.25">
      <c r="A37" s="186"/>
      <c r="B37" s="194"/>
      <c r="C37" s="242"/>
      <c r="D37" s="241"/>
      <c r="E37" s="240"/>
      <c r="F37" s="239" t="s">
        <v>224</v>
      </c>
      <c r="G37" s="208">
        <v>203</v>
      </c>
      <c r="H37" s="238">
        <v>2</v>
      </c>
      <c r="I37" s="238">
        <v>3</v>
      </c>
      <c r="J37" s="145">
        <v>6220051180</v>
      </c>
      <c r="K37" s="237" t="s">
        <v>232</v>
      </c>
      <c r="L37" s="236">
        <v>3904</v>
      </c>
      <c r="M37" s="235">
        <v>3590</v>
      </c>
      <c r="N37" s="235">
        <v>5378</v>
      </c>
      <c r="O37" s="123" t="s">
        <v>222</v>
      </c>
    </row>
    <row r="38" spans="1:15" ht="69" customHeight="1" x14ac:dyDescent="0.25">
      <c r="A38" s="186"/>
      <c r="B38" s="217" t="s">
        <v>259</v>
      </c>
      <c r="C38" s="217"/>
      <c r="D38" s="217"/>
      <c r="E38" s="217"/>
      <c r="F38" s="217"/>
      <c r="G38" s="197">
        <v>300</v>
      </c>
      <c r="H38" s="202">
        <v>3</v>
      </c>
      <c r="I38" s="202">
        <v>0</v>
      </c>
      <c r="J38" s="201">
        <v>0</v>
      </c>
      <c r="K38" s="200">
        <v>0</v>
      </c>
      <c r="L38" s="136">
        <f>L39+L44</f>
        <v>127000</v>
      </c>
      <c r="M38" s="136">
        <f>M39+M44</f>
        <v>127000</v>
      </c>
      <c r="N38" s="136">
        <f>N39+N44</f>
        <v>127000</v>
      </c>
      <c r="O38" s="123" t="s">
        <v>222</v>
      </c>
    </row>
    <row r="39" spans="1:15" ht="92.25" customHeight="1" x14ac:dyDescent="0.25">
      <c r="A39" s="186"/>
      <c r="B39" s="199"/>
      <c r="C39" s="203" t="s">
        <v>184</v>
      </c>
      <c r="D39" s="203"/>
      <c r="E39" s="203"/>
      <c r="F39" s="203"/>
      <c r="G39" s="147">
        <v>310</v>
      </c>
      <c r="H39" s="175">
        <v>3</v>
      </c>
      <c r="I39" s="175">
        <v>10</v>
      </c>
      <c r="J39" s="233">
        <v>0</v>
      </c>
      <c r="K39" s="200">
        <v>0</v>
      </c>
      <c r="L39" s="136">
        <f>L41</f>
        <v>117000</v>
      </c>
      <c r="M39" s="136">
        <f>M41</f>
        <v>117000</v>
      </c>
      <c r="N39" s="136">
        <f>N41</f>
        <v>117000</v>
      </c>
      <c r="O39" s="123" t="s">
        <v>222</v>
      </c>
    </row>
    <row r="40" spans="1:15" ht="126.75" customHeight="1" x14ac:dyDescent="0.25">
      <c r="A40" s="186"/>
      <c r="B40" s="199"/>
      <c r="C40" s="163"/>
      <c r="D40" s="163"/>
      <c r="E40" s="198"/>
      <c r="F40" s="198" t="s">
        <v>227</v>
      </c>
      <c r="G40" s="147"/>
      <c r="H40" s="146">
        <v>3</v>
      </c>
      <c r="I40" s="146">
        <v>10</v>
      </c>
      <c r="J40" s="145">
        <v>6200000000</v>
      </c>
      <c r="K40" s="189">
        <v>0</v>
      </c>
      <c r="L40" s="188">
        <f>L41</f>
        <v>117000</v>
      </c>
      <c r="M40" s="188">
        <f>M41</f>
        <v>117000</v>
      </c>
      <c r="N40" s="188">
        <f>N41</f>
        <v>117000</v>
      </c>
      <c r="O40" s="123"/>
    </row>
    <row r="41" spans="1:15" ht="83.25" customHeight="1" x14ac:dyDescent="0.25">
      <c r="A41" s="186"/>
      <c r="B41" s="194"/>
      <c r="C41" s="163"/>
      <c r="D41" s="195" t="s">
        <v>258</v>
      </c>
      <c r="E41" s="195"/>
      <c r="F41" s="195"/>
      <c r="G41" s="147">
        <v>310</v>
      </c>
      <c r="H41" s="146">
        <v>3</v>
      </c>
      <c r="I41" s="146">
        <v>10</v>
      </c>
      <c r="J41" s="145">
        <v>6230000000</v>
      </c>
      <c r="K41" s="189">
        <v>0</v>
      </c>
      <c r="L41" s="188">
        <f>L42</f>
        <v>117000</v>
      </c>
      <c r="M41" s="188">
        <f>M42</f>
        <v>117000</v>
      </c>
      <c r="N41" s="188">
        <f>N42</f>
        <v>117000</v>
      </c>
      <c r="O41" s="123" t="s">
        <v>222</v>
      </c>
    </row>
    <row r="42" spans="1:15" ht="102.75" customHeight="1" x14ac:dyDescent="0.25">
      <c r="A42" s="186"/>
      <c r="B42" s="194"/>
      <c r="C42" s="163"/>
      <c r="D42" s="215"/>
      <c r="E42" s="195" t="s">
        <v>257</v>
      </c>
      <c r="F42" s="195"/>
      <c r="G42" s="197">
        <v>310</v>
      </c>
      <c r="H42" s="146">
        <v>3</v>
      </c>
      <c r="I42" s="146">
        <v>10</v>
      </c>
      <c r="J42" s="145">
        <v>6230095020</v>
      </c>
      <c r="K42" s="189">
        <v>0</v>
      </c>
      <c r="L42" s="188">
        <f>L43</f>
        <v>117000</v>
      </c>
      <c r="M42" s="188">
        <f>M43</f>
        <v>117000</v>
      </c>
      <c r="N42" s="188">
        <f>N43</f>
        <v>117000</v>
      </c>
      <c r="O42" s="123" t="s">
        <v>222</v>
      </c>
    </row>
    <row r="43" spans="1:15" ht="61.5" customHeight="1" x14ac:dyDescent="0.25">
      <c r="A43" s="186"/>
      <c r="B43" s="194"/>
      <c r="C43" s="163"/>
      <c r="D43" s="162"/>
      <c r="E43" s="215"/>
      <c r="F43" s="214" t="s">
        <v>224</v>
      </c>
      <c r="G43" s="197">
        <v>310</v>
      </c>
      <c r="H43" s="196">
        <v>3</v>
      </c>
      <c r="I43" s="196">
        <v>10</v>
      </c>
      <c r="J43" s="145">
        <v>6230095020</v>
      </c>
      <c r="K43" s="189" t="s">
        <v>232</v>
      </c>
      <c r="L43" s="188">
        <v>117000</v>
      </c>
      <c r="M43" s="188">
        <v>117000</v>
      </c>
      <c r="N43" s="188">
        <v>117000</v>
      </c>
      <c r="O43" s="123" t="s">
        <v>222</v>
      </c>
    </row>
    <row r="44" spans="1:15" ht="61.5" customHeight="1" x14ac:dyDescent="0.25">
      <c r="A44" s="186"/>
      <c r="B44" s="194"/>
      <c r="C44" s="179" t="s">
        <v>65</v>
      </c>
      <c r="D44" s="178"/>
      <c r="E44" s="178"/>
      <c r="F44" s="177"/>
      <c r="G44" s="234"/>
      <c r="H44" s="202">
        <v>3</v>
      </c>
      <c r="I44" s="202">
        <v>14</v>
      </c>
      <c r="J44" s="233">
        <v>0</v>
      </c>
      <c r="K44" s="200">
        <v>0</v>
      </c>
      <c r="L44" s="136">
        <f>L46</f>
        <v>10000</v>
      </c>
      <c r="M44" s="136">
        <f>M46</f>
        <v>10000</v>
      </c>
      <c r="N44" s="136">
        <f>N46</f>
        <v>10000</v>
      </c>
      <c r="O44" s="123"/>
    </row>
    <row r="45" spans="1:15" ht="154.5" customHeight="1" x14ac:dyDescent="0.25">
      <c r="A45" s="186"/>
      <c r="B45" s="194"/>
      <c r="C45" s="213"/>
      <c r="D45" s="212"/>
      <c r="E45" s="183"/>
      <c r="F45" s="198" t="s">
        <v>227</v>
      </c>
      <c r="G45" s="147"/>
      <c r="H45" s="146">
        <v>3</v>
      </c>
      <c r="I45" s="146">
        <v>14</v>
      </c>
      <c r="J45" s="145">
        <v>6200000000</v>
      </c>
      <c r="K45" s="189">
        <v>0</v>
      </c>
      <c r="L45" s="188">
        <f>L46</f>
        <v>10000</v>
      </c>
      <c r="M45" s="188">
        <f>M46</f>
        <v>10000</v>
      </c>
      <c r="N45" s="188">
        <f>N46</f>
        <v>10000</v>
      </c>
      <c r="O45" s="123"/>
    </row>
    <row r="46" spans="1:15" ht="87.75" customHeight="1" x14ac:dyDescent="0.25">
      <c r="A46" s="186"/>
      <c r="B46" s="194"/>
      <c r="C46" s="213"/>
      <c r="D46" s="212"/>
      <c r="E46" s="183"/>
      <c r="F46" s="161" t="s">
        <v>256</v>
      </c>
      <c r="G46" s="147"/>
      <c r="H46" s="146">
        <v>3</v>
      </c>
      <c r="I46" s="146">
        <v>14</v>
      </c>
      <c r="J46" s="145">
        <v>6240000000</v>
      </c>
      <c r="K46" s="189">
        <v>0</v>
      </c>
      <c r="L46" s="188">
        <f>L47</f>
        <v>10000</v>
      </c>
      <c r="M46" s="188">
        <f>M47</f>
        <v>10000</v>
      </c>
      <c r="N46" s="188">
        <f>N47</f>
        <v>10000</v>
      </c>
      <c r="O46" s="123"/>
    </row>
    <row r="47" spans="1:15" ht="30.75" customHeight="1" x14ac:dyDescent="0.25">
      <c r="A47" s="186"/>
      <c r="B47" s="194"/>
      <c r="C47" s="213"/>
      <c r="D47" s="212"/>
      <c r="E47" s="183"/>
      <c r="F47" s="161" t="s">
        <v>255</v>
      </c>
      <c r="G47" s="147"/>
      <c r="H47" s="146">
        <v>3</v>
      </c>
      <c r="I47" s="146">
        <v>14</v>
      </c>
      <c r="J47" s="145">
        <v>6240020040</v>
      </c>
      <c r="K47" s="189">
        <v>0</v>
      </c>
      <c r="L47" s="188">
        <f>L48</f>
        <v>10000</v>
      </c>
      <c r="M47" s="188">
        <f>M48</f>
        <v>10000</v>
      </c>
      <c r="N47" s="188">
        <f>N48</f>
        <v>10000</v>
      </c>
      <c r="O47" s="123"/>
    </row>
    <row r="48" spans="1:15" ht="68.25" customHeight="1" x14ac:dyDescent="0.25">
      <c r="A48" s="186"/>
      <c r="B48" s="194"/>
      <c r="C48" s="213"/>
      <c r="D48" s="212"/>
      <c r="E48" s="183"/>
      <c r="F48" s="214" t="s">
        <v>224</v>
      </c>
      <c r="G48" s="147"/>
      <c r="H48" s="146">
        <v>3</v>
      </c>
      <c r="I48" s="146">
        <v>14</v>
      </c>
      <c r="J48" s="145">
        <v>6240020040</v>
      </c>
      <c r="K48" s="189">
        <v>240</v>
      </c>
      <c r="L48" s="188">
        <v>10000</v>
      </c>
      <c r="M48" s="188">
        <v>10000</v>
      </c>
      <c r="N48" s="188">
        <v>10000</v>
      </c>
      <c r="O48" s="123"/>
    </row>
    <row r="49" spans="1:15" ht="34.5" customHeight="1" x14ac:dyDescent="0.25">
      <c r="A49" s="186"/>
      <c r="B49" s="217" t="s">
        <v>254</v>
      </c>
      <c r="C49" s="217"/>
      <c r="D49" s="217"/>
      <c r="E49" s="217"/>
      <c r="F49" s="217"/>
      <c r="G49" s="197">
        <v>400</v>
      </c>
      <c r="H49" s="202">
        <v>4</v>
      </c>
      <c r="I49" s="202">
        <v>0</v>
      </c>
      <c r="J49" s="201">
        <v>0</v>
      </c>
      <c r="K49" s="200">
        <v>0</v>
      </c>
      <c r="L49" s="136">
        <f>L50</f>
        <v>4191805.4699999997</v>
      </c>
      <c r="M49" s="136">
        <f>M50</f>
        <v>2399000</v>
      </c>
      <c r="N49" s="136">
        <f>N50+N59</f>
        <v>2791000</v>
      </c>
      <c r="O49" s="123" t="s">
        <v>222</v>
      </c>
    </row>
    <row r="50" spans="1:15" ht="31.5" customHeight="1" x14ac:dyDescent="0.25">
      <c r="A50" s="186"/>
      <c r="B50" s="199"/>
      <c r="C50" s="203" t="s">
        <v>84</v>
      </c>
      <c r="D50" s="203"/>
      <c r="E50" s="203"/>
      <c r="F50" s="203"/>
      <c r="G50" s="197">
        <v>409</v>
      </c>
      <c r="H50" s="202">
        <v>4</v>
      </c>
      <c r="I50" s="202">
        <v>9</v>
      </c>
      <c r="J50" s="201">
        <v>0</v>
      </c>
      <c r="K50" s="200">
        <v>0</v>
      </c>
      <c r="L50" s="136">
        <f>L51</f>
        <v>4191805.4699999997</v>
      </c>
      <c r="M50" s="136">
        <f>M51</f>
        <v>2399000</v>
      </c>
      <c r="N50" s="136">
        <f>N52</f>
        <v>2428000</v>
      </c>
      <c r="O50" s="123" t="s">
        <v>222</v>
      </c>
    </row>
    <row r="51" spans="1:15" ht="152.25" customHeight="1" x14ac:dyDescent="0.25">
      <c r="A51" s="186"/>
      <c r="B51" s="199"/>
      <c r="C51" s="185"/>
      <c r="D51" s="163"/>
      <c r="E51" s="163"/>
      <c r="F51" s="198" t="s">
        <v>227</v>
      </c>
      <c r="G51" s="197"/>
      <c r="H51" s="196">
        <v>4</v>
      </c>
      <c r="I51" s="196">
        <v>9</v>
      </c>
      <c r="J51" s="145">
        <v>6200000000</v>
      </c>
      <c r="K51" s="189">
        <v>0</v>
      </c>
      <c r="L51" s="188">
        <f>L52</f>
        <v>4191805.4699999997</v>
      </c>
      <c r="M51" s="188">
        <f>M52</f>
        <v>2399000</v>
      </c>
      <c r="N51" s="188">
        <f>N52</f>
        <v>2428000</v>
      </c>
      <c r="O51" s="123"/>
    </row>
    <row r="52" spans="1:15" ht="80.25" customHeight="1" x14ac:dyDescent="0.25">
      <c r="A52" s="186"/>
      <c r="B52" s="194"/>
      <c r="C52" s="185"/>
      <c r="D52" s="195" t="s">
        <v>253</v>
      </c>
      <c r="E52" s="195"/>
      <c r="F52" s="195"/>
      <c r="G52" s="147">
        <v>409</v>
      </c>
      <c r="H52" s="146">
        <v>4</v>
      </c>
      <c r="I52" s="146">
        <v>9</v>
      </c>
      <c r="J52" s="145">
        <v>6250000000</v>
      </c>
      <c r="K52" s="189">
        <v>0</v>
      </c>
      <c r="L52" s="188">
        <f>L53+L57+L55</f>
        <v>4191805.4699999997</v>
      </c>
      <c r="M52" s="188">
        <f>M53+M57</f>
        <v>2399000</v>
      </c>
      <c r="N52" s="188">
        <f>N53+N57</f>
        <v>2428000</v>
      </c>
      <c r="O52" s="123" t="s">
        <v>222</v>
      </c>
    </row>
    <row r="53" spans="1:15" ht="74.45" customHeight="1" x14ac:dyDescent="0.25">
      <c r="A53" s="186"/>
      <c r="B53" s="194"/>
      <c r="C53" s="163"/>
      <c r="D53" s="162"/>
      <c r="E53" s="195" t="s">
        <v>252</v>
      </c>
      <c r="F53" s="195"/>
      <c r="G53" s="147">
        <v>409</v>
      </c>
      <c r="H53" s="146">
        <v>4</v>
      </c>
      <c r="I53" s="146">
        <v>9</v>
      </c>
      <c r="J53" s="145">
        <v>6250095280</v>
      </c>
      <c r="K53" s="189">
        <v>0</v>
      </c>
      <c r="L53" s="232">
        <f>L54</f>
        <v>1371602.47</v>
      </c>
      <c r="M53" s="188">
        <f>M54</f>
        <v>1389000</v>
      </c>
      <c r="N53" s="188">
        <f>N54</f>
        <v>1418000</v>
      </c>
      <c r="O53" s="123" t="s">
        <v>222</v>
      </c>
    </row>
    <row r="54" spans="1:15" ht="63" customHeight="1" x14ac:dyDescent="0.25">
      <c r="A54" s="186"/>
      <c r="B54" s="194"/>
      <c r="C54" s="163"/>
      <c r="D54" s="162"/>
      <c r="E54" s="162"/>
      <c r="F54" s="214" t="s">
        <v>224</v>
      </c>
      <c r="G54" s="147">
        <v>409</v>
      </c>
      <c r="H54" s="146">
        <v>4</v>
      </c>
      <c r="I54" s="146">
        <v>9</v>
      </c>
      <c r="J54" s="145">
        <v>6250095280</v>
      </c>
      <c r="K54" s="189" t="s">
        <v>232</v>
      </c>
      <c r="L54" s="188">
        <v>1371602.47</v>
      </c>
      <c r="M54" s="188">
        <v>1389000</v>
      </c>
      <c r="N54" s="188">
        <v>1418000</v>
      </c>
      <c r="O54" s="123" t="s">
        <v>222</v>
      </c>
    </row>
    <row r="55" spans="1:15" ht="172.9" customHeight="1" x14ac:dyDescent="0.25">
      <c r="A55" s="186"/>
      <c r="B55" s="194"/>
      <c r="C55" s="213"/>
      <c r="D55" s="212"/>
      <c r="E55" s="212"/>
      <c r="F55" s="220" t="s">
        <v>251</v>
      </c>
      <c r="G55" s="197"/>
      <c r="H55" s="146">
        <v>4</v>
      </c>
      <c r="I55" s="146">
        <v>9</v>
      </c>
      <c r="J55" s="231" t="s">
        <v>250</v>
      </c>
      <c r="K55" s="189">
        <v>0</v>
      </c>
      <c r="L55" s="229">
        <f>L56</f>
        <v>800000</v>
      </c>
      <c r="M55" s="229">
        <v>0</v>
      </c>
      <c r="N55" s="229">
        <v>0</v>
      </c>
      <c r="O55" s="123"/>
    </row>
    <row r="56" spans="1:15" ht="63" customHeight="1" x14ac:dyDescent="0.25">
      <c r="A56" s="186"/>
      <c r="B56" s="194"/>
      <c r="C56" s="213"/>
      <c r="D56" s="212"/>
      <c r="E56" s="212"/>
      <c r="F56" s="220" t="s">
        <v>224</v>
      </c>
      <c r="G56" s="197"/>
      <c r="H56" s="146">
        <v>4</v>
      </c>
      <c r="I56" s="146">
        <v>9</v>
      </c>
      <c r="J56" s="231" t="s">
        <v>250</v>
      </c>
      <c r="K56" s="189">
        <v>240</v>
      </c>
      <c r="L56" s="230">
        <v>800000</v>
      </c>
      <c r="M56" s="229">
        <v>0</v>
      </c>
      <c r="N56" s="229">
        <v>0</v>
      </c>
      <c r="O56" s="123"/>
    </row>
    <row r="57" spans="1:15" ht="66" customHeight="1" x14ac:dyDescent="0.25">
      <c r="A57" s="186"/>
      <c r="B57" s="194"/>
      <c r="C57" s="213"/>
      <c r="D57" s="212"/>
      <c r="E57" s="212"/>
      <c r="F57" s="220" t="s">
        <v>249</v>
      </c>
      <c r="G57" s="197"/>
      <c r="H57" s="146">
        <v>4</v>
      </c>
      <c r="I57" s="146">
        <v>9</v>
      </c>
      <c r="J57" s="228" t="s">
        <v>248</v>
      </c>
      <c r="K57" s="189">
        <v>0</v>
      </c>
      <c r="L57" s="188">
        <f>L58</f>
        <v>2020203</v>
      </c>
      <c r="M57" s="188">
        <f>M58</f>
        <v>1010000</v>
      </c>
      <c r="N57" s="188">
        <f>N58</f>
        <v>1010000</v>
      </c>
      <c r="O57" s="123"/>
    </row>
    <row r="58" spans="1:15" ht="71.25" customHeight="1" x14ac:dyDescent="0.25">
      <c r="A58" s="186"/>
      <c r="B58" s="194"/>
      <c r="C58" s="213"/>
      <c r="D58" s="212"/>
      <c r="E58" s="212"/>
      <c r="F58" s="220" t="s">
        <v>224</v>
      </c>
      <c r="G58" s="197"/>
      <c r="H58" s="146">
        <v>4</v>
      </c>
      <c r="I58" s="146">
        <v>9</v>
      </c>
      <c r="J58" s="228" t="s">
        <v>248</v>
      </c>
      <c r="K58" s="189">
        <v>240</v>
      </c>
      <c r="L58" s="188">
        <v>2020203</v>
      </c>
      <c r="M58" s="188">
        <v>1010000</v>
      </c>
      <c r="N58" s="188">
        <v>1010000</v>
      </c>
      <c r="O58" s="123"/>
    </row>
    <row r="59" spans="1:15" ht="32.25" customHeight="1" x14ac:dyDescent="0.25">
      <c r="A59" s="186"/>
      <c r="B59" s="194"/>
      <c r="C59" s="213"/>
      <c r="D59" s="212"/>
      <c r="E59" s="212"/>
      <c r="F59" s="227" t="s">
        <v>204</v>
      </c>
      <c r="G59" s="226"/>
      <c r="H59" s="225">
        <v>4</v>
      </c>
      <c r="I59" s="225">
        <v>12</v>
      </c>
      <c r="J59" s="224">
        <v>0</v>
      </c>
      <c r="K59" s="223">
        <v>0</v>
      </c>
      <c r="L59" s="222">
        <f>L60</f>
        <v>0</v>
      </c>
      <c r="M59" s="222">
        <f>M60</f>
        <v>0</v>
      </c>
      <c r="N59" s="222">
        <f>N60</f>
        <v>363000</v>
      </c>
      <c r="O59" s="123"/>
    </row>
    <row r="60" spans="1:15" ht="128.25" customHeight="1" x14ac:dyDescent="0.25">
      <c r="A60" s="186"/>
      <c r="B60" s="194"/>
      <c r="C60" s="213"/>
      <c r="D60" s="212"/>
      <c r="E60" s="212"/>
      <c r="F60" s="214" t="s">
        <v>227</v>
      </c>
      <c r="G60" s="197"/>
      <c r="H60" s="196">
        <v>4</v>
      </c>
      <c r="I60" s="196">
        <v>12</v>
      </c>
      <c r="J60" s="145">
        <v>6200000000</v>
      </c>
      <c r="K60" s="189">
        <v>0</v>
      </c>
      <c r="L60" s="218">
        <f>L61</f>
        <v>0</v>
      </c>
      <c r="M60" s="218">
        <f>M61</f>
        <v>0</v>
      </c>
      <c r="N60" s="188">
        <f>N61</f>
        <v>363000</v>
      </c>
      <c r="O60" s="123"/>
    </row>
    <row r="61" spans="1:15" ht="108" customHeight="1" x14ac:dyDescent="0.25">
      <c r="A61" s="186"/>
      <c r="B61" s="194"/>
      <c r="C61" s="213"/>
      <c r="D61" s="212"/>
      <c r="E61" s="212"/>
      <c r="F61" s="214" t="s">
        <v>247</v>
      </c>
      <c r="G61" s="197"/>
      <c r="H61" s="196">
        <v>4</v>
      </c>
      <c r="I61" s="196">
        <v>12</v>
      </c>
      <c r="J61" s="145" t="s">
        <v>246</v>
      </c>
      <c r="K61" s="189">
        <v>0</v>
      </c>
      <c r="L61" s="218">
        <f>L62</f>
        <v>0</v>
      </c>
      <c r="M61" s="218">
        <f>M62</f>
        <v>0</v>
      </c>
      <c r="N61" s="188">
        <f>N62</f>
        <v>363000</v>
      </c>
      <c r="O61" s="123"/>
    </row>
    <row r="62" spans="1:15" ht="183" customHeight="1" x14ac:dyDescent="0.25">
      <c r="A62" s="186"/>
      <c r="B62" s="194"/>
      <c r="C62" s="213"/>
      <c r="D62" s="212"/>
      <c r="E62" s="212"/>
      <c r="F62" s="221" t="s">
        <v>245</v>
      </c>
      <c r="G62" s="197"/>
      <c r="H62" s="196">
        <v>4</v>
      </c>
      <c r="I62" s="196">
        <v>12</v>
      </c>
      <c r="J62" s="219" t="s">
        <v>244</v>
      </c>
      <c r="K62" s="189">
        <v>0</v>
      </c>
      <c r="L62" s="218">
        <v>0</v>
      </c>
      <c r="M62" s="218">
        <v>0</v>
      </c>
      <c r="N62" s="188">
        <f>N63</f>
        <v>363000</v>
      </c>
      <c r="O62" s="123"/>
    </row>
    <row r="63" spans="1:15" ht="72.75" customHeight="1" x14ac:dyDescent="0.25">
      <c r="A63" s="186"/>
      <c r="B63" s="194"/>
      <c r="C63" s="213"/>
      <c r="D63" s="212"/>
      <c r="E63" s="212"/>
      <c r="F63" s="220" t="s">
        <v>224</v>
      </c>
      <c r="G63" s="197"/>
      <c r="H63" s="196">
        <v>4</v>
      </c>
      <c r="I63" s="196">
        <v>12</v>
      </c>
      <c r="J63" s="219" t="s">
        <v>244</v>
      </c>
      <c r="K63" s="189">
        <v>240</v>
      </c>
      <c r="L63" s="218">
        <v>0</v>
      </c>
      <c r="M63" s="218">
        <v>0</v>
      </c>
      <c r="N63" s="188">
        <v>363000</v>
      </c>
      <c r="O63" s="123"/>
    </row>
    <row r="64" spans="1:15" ht="64.5" customHeight="1" x14ac:dyDescent="0.25">
      <c r="A64" s="186"/>
      <c r="B64" s="217" t="s">
        <v>243</v>
      </c>
      <c r="C64" s="217"/>
      <c r="D64" s="217"/>
      <c r="E64" s="217"/>
      <c r="F64" s="217"/>
      <c r="G64" s="197">
        <v>500</v>
      </c>
      <c r="H64" s="202">
        <v>5</v>
      </c>
      <c r="I64" s="202">
        <v>0</v>
      </c>
      <c r="J64" s="201">
        <v>0</v>
      </c>
      <c r="K64" s="200">
        <v>0</v>
      </c>
      <c r="L64" s="136">
        <f>L65+L69</f>
        <v>2552629.4699999997</v>
      </c>
      <c r="M64" s="136">
        <f>M65+M69</f>
        <v>1042260</v>
      </c>
      <c r="N64" s="136">
        <f>N65+N69</f>
        <v>1115360</v>
      </c>
      <c r="O64" s="123"/>
    </row>
    <row r="65" spans="1:15" ht="30" customHeight="1" x14ac:dyDescent="0.25">
      <c r="A65" s="186"/>
      <c r="B65" s="199"/>
      <c r="C65" s="203" t="s">
        <v>63</v>
      </c>
      <c r="D65" s="203"/>
      <c r="E65" s="203"/>
      <c r="F65" s="203"/>
      <c r="G65" s="197">
        <v>501</v>
      </c>
      <c r="H65" s="202">
        <v>5</v>
      </c>
      <c r="I65" s="202">
        <v>1</v>
      </c>
      <c r="J65" s="201">
        <v>0</v>
      </c>
      <c r="K65" s="200">
        <v>0</v>
      </c>
      <c r="L65" s="136">
        <f>L66</f>
        <v>45000</v>
      </c>
      <c r="M65" s="136">
        <f>M66</f>
        <v>45000</v>
      </c>
      <c r="N65" s="136">
        <f>N66</f>
        <v>45000</v>
      </c>
      <c r="O65" s="123"/>
    </row>
    <row r="66" spans="1:15" ht="54.75" customHeight="1" x14ac:dyDescent="0.25">
      <c r="A66" s="186"/>
      <c r="B66" s="194"/>
      <c r="C66" s="185"/>
      <c r="D66" s="195" t="s">
        <v>242</v>
      </c>
      <c r="E66" s="195"/>
      <c r="F66" s="195"/>
      <c r="G66" s="197">
        <v>501</v>
      </c>
      <c r="H66" s="196">
        <v>5</v>
      </c>
      <c r="I66" s="196">
        <v>1</v>
      </c>
      <c r="J66" s="216">
        <v>7700000000</v>
      </c>
      <c r="K66" s="189">
        <v>0</v>
      </c>
      <c r="L66" s="188">
        <f>L67</f>
        <v>45000</v>
      </c>
      <c r="M66" s="188">
        <f>M67</f>
        <v>45000</v>
      </c>
      <c r="N66" s="188">
        <f>N67</f>
        <v>45000</v>
      </c>
      <c r="O66" s="123"/>
    </row>
    <row r="67" spans="1:15" ht="103.5" customHeight="1" x14ac:dyDescent="0.25">
      <c r="A67" s="186"/>
      <c r="B67" s="194"/>
      <c r="C67" s="163"/>
      <c r="D67" s="215"/>
      <c r="E67" s="195" t="s">
        <v>241</v>
      </c>
      <c r="F67" s="195"/>
      <c r="G67" s="197">
        <v>501</v>
      </c>
      <c r="H67" s="196">
        <v>5</v>
      </c>
      <c r="I67" s="196">
        <v>1</v>
      </c>
      <c r="J67" s="216">
        <v>7700090140</v>
      </c>
      <c r="K67" s="189">
        <v>0</v>
      </c>
      <c r="L67" s="188">
        <f>L68</f>
        <v>45000</v>
      </c>
      <c r="M67" s="188">
        <f>M68</f>
        <v>45000</v>
      </c>
      <c r="N67" s="188">
        <f>N68</f>
        <v>45000</v>
      </c>
      <c r="O67" s="123"/>
    </row>
    <row r="68" spans="1:15" ht="66" customHeight="1" x14ac:dyDescent="0.25">
      <c r="A68" s="186"/>
      <c r="B68" s="194"/>
      <c r="C68" s="163"/>
      <c r="D68" s="162"/>
      <c r="E68" s="215"/>
      <c r="F68" s="214" t="s">
        <v>224</v>
      </c>
      <c r="G68" s="197">
        <v>501</v>
      </c>
      <c r="H68" s="196">
        <v>5</v>
      </c>
      <c r="I68" s="196">
        <v>1</v>
      </c>
      <c r="J68" s="216">
        <v>7700090140</v>
      </c>
      <c r="K68" s="189" t="s">
        <v>232</v>
      </c>
      <c r="L68" s="188">
        <v>45000</v>
      </c>
      <c r="M68" s="188">
        <v>45000</v>
      </c>
      <c r="N68" s="188">
        <v>45000</v>
      </c>
      <c r="O68" s="123"/>
    </row>
    <row r="69" spans="1:15" ht="18.75" customHeight="1" x14ac:dyDescent="0.25">
      <c r="A69" s="186"/>
      <c r="B69" s="199"/>
      <c r="C69" s="203" t="s">
        <v>48</v>
      </c>
      <c r="D69" s="203"/>
      <c r="E69" s="203"/>
      <c r="F69" s="203"/>
      <c r="G69" s="197">
        <v>503</v>
      </c>
      <c r="H69" s="202">
        <v>5</v>
      </c>
      <c r="I69" s="202">
        <v>3</v>
      </c>
      <c r="J69" s="201">
        <v>0</v>
      </c>
      <c r="K69" s="200">
        <v>0</v>
      </c>
      <c r="L69" s="136">
        <f>L70</f>
        <v>2507629.4699999997</v>
      </c>
      <c r="M69" s="136">
        <f>M71</f>
        <v>997260</v>
      </c>
      <c r="N69" s="136">
        <f>N70</f>
        <v>1070360</v>
      </c>
      <c r="O69" s="123"/>
    </row>
    <row r="70" spans="1:15" ht="134.25" customHeight="1" x14ac:dyDescent="0.25">
      <c r="A70" s="186"/>
      <c r="B70" s="199"/>
      <c r="C70" s="185"/>
      <c r="D70" s="198"/>
      <c r="E70" s="198"/>
      <c r="F70" s="198" t="s">
        <v>227</v>
      </c>
      <c r="G70" s="197"/>
      <c r="H70" s="196">
        <v>5</v>
      </c>
      <c r="I70" s="196">
        <v>3</v>
      </c>
      <c r="J70" s="145">
        <v>6200000000</v>
      </c>
      <c r="K70" s="189">
        <v>0</v>
      </c>
      <c r="L70" s="188">
        <f>L71</f>
        <v>2507629.4699999997</v>
      </c>
      <c r="M70" s="188">
        <f>M71</f>
        <v>997260</v>
      </c>
      <c r="N70" s="188">
        <f>N71</f>
        <v>1070360</v>
      </c>
      <c r="O70" s="123"/>
    </row>
    <row r="71" spans="1:15" ht="71.25" customHeight="1" x14ac:dyDescent="0.25">
      <c r="A71" s="186"/>
      <c r="B71" s="194"/>
      <c r="C71" s="185"/>
      <c r="D71" s="195" t="s">
        <v>240</v>
      </c>
      <c r="E71" s="195"/>
      <c r="F71" s="195"/>
      <c r="G71" s="147">
        <v>503</v>
      </c>
      <c r="H71" s="146">
        <v>5</v>
      </c>
      <c r="I71" s="146">
        <v>3</v>
      </c>
      <c r="J71" s="145">
        <v>6260000000</v>
      </c>
      <c r="K71" s="189">
        <v>0</v>
      </c>
      <c r="L71" s="188">
        <f>L72+L74</f>
        <v>2507629.4699999997</v>
      </c>
      <c r="M71" s="188">
        <f>M72</f>
        <v>997260</v>
      </c>
      <c r="N71" s="188">
        <f>N72</f>
        <v>1070360</v>
      </c>
      <c r="O71" s="123" t="s">
        <v>222</v>
      </c>
    </row>
    <row r="72" spans="1:15" ht="69" customHeight="1" x14ac:dyDescent="0.25">
      <c r="A72" s="186"/>
      <c r="B72" s="194"/>
      <c r="C72" s="163"/>
      <c r="D72" s="162"/>
      <c r="E72" s="195" t="s">
        <v>239</v>
      </c>
      <c r="F72" s="195"/>
      <c r="G72" s="147">
        <v>503</v>
      </c>
      <c r="H72" s="146">
        <v>5</v>
      </c>
      <c r="I72" s="146">
        <v>3</v>
      </c>
      <c r="J72" s="145">
        <v>6260095310</v>
      </c>
      <c r="K72" s="189">
        <v>0</v>
      </c>
      <c r="L72" s="188">
        <f>L73</f>
        <v>1620529.47</v>
      </c>
      <c r="M72" s="188">
        <f>M73</f>
        <v>997260</v>
      </c>
      <c r="N72" s="188">
        <f>N73</f>
        <v>1070360</v>
      </c>
      <c r="O72" s="123" t="s">
        <v>222</v>
      </c>
    </row>
    <row r="73" spans="1:15" ht="64.5" customHeight="1" x14ac:dyDescent="0.25">
      <c r="A73" s="186"/>
      <c r="B73" s="194"/>
      <c r="C73" s="163"/>
      <c r="D73" s="162"/>
      <c r="E73" s="215"/>
      <c r="F73" s="214" t="s">
        <v>224</v>
      </c>
      <c r="G73" s="197">
        <v>503</v>
      </c>
      <c r="H73" s="196">
        <v>5</v>
      </c>
      <c r="I73" s="196">
        <v>3</v>
      </c>
      <c r="J73" s="145">
        <v>6260095310</v>
      </c>
      <c r="K73" s="189" t="s">
        <v>232</v>
      </c>
      <c r="L73" s="188">
        <v>1620529.47</v>
      </c>
      <c r="M73" s="188">
        <v>997260</v>
      </c>
      <c r="N73" s="188">
        <v>1070360</v>
      </c>
      <c r="O73" s="123" t="s">
        <v>222</v>
      </c>
    </row>
    <row r="74" spans="1:15" ht="45" customHeight="1" x14ac:dyDescent="0.25">
      <c r="A74" s="186"/>
      <c r="B74" s="194"/>
      <c r="C74" s="213"/>
      <c r="D74" s="212"/>
      <c r="E74" s="183"/>
      <c r="F74" s="211" t="s">
        <v>238</v>
      </c>
      <c r="G74" s="197"/>
      <c r="H74" s="196">
        <v>5</v>
      </c>
      <c r="I74" s="196">
        <v>3</v>
      </c>
      <c r="J74" s="210" t="s">
        <v>237</v>
      </c>
      <c r="K74" s="189">
        <v>0</v>
      </c>
      <c r="L74" s="180">
        <f>L75</f>
        <v>887100</v>
      </c>
      <c r="M74" s="180">
        <f>M75</f>
        <v>0</v>
      </c>
      <c r="N74" s="180">
        <f>N75</f>
        <v>0</v>
      </c>
      <c r="O74" s="123" t="s">
        <v>222</v>
      </c>
    </row>
    <row r="75" spans="1:15" ht="62.25" customHeight="1" x14ac:dyDescent="0.25">
      <c r="A75" s="186"/>
      <c r="B75" s="194"/>
      <c r="C75" s="213"/>
      <c r="D75" s="212"/>
      <c r="E75" s="183"/>
      <c r="F75" s="211" t="s">
        <v>224</v>
      </c>
      <c r="G75" s="197"/>
      <c r="H75" s="196">
        <v>5</v>
      </c>
      <c r="I75" s="196">
        <v>3</v>
      </c>
      <c r="J75" s="210" t="s">
        <v>237</v>
      </c>
      <c r="K75" s="189">
        <v>240</v>
      </c>
      <c r="L75" s="180">
        <v>887100</v>
      </c>
      <c r="M75" s="180">
        <v>0</v>
      </c>
      <c r="N75" s="180">
        <v>0</v>
      </c>
      <c r="O75" s="123" t="s">
        <v>222</v>
      </c>
    </row>
    <row r="76" spans="1:15" ht="36" customHeight="1" x14ac:dyDescent="0.25">
      <c r="A76" s="186"/>
      <c r="B76" s="209" t="s">
        <v>236</v>
      </c>
      <c r="C76" s="209"/>
      <c r="D76" s="209"/>
      <c r="E76" s="209"/>
      <c r="F76" s="209"/>
      <c r="G76" s="208">
        <v>800</v>
      </c>
      <c r="H76" s="207">
        <v>8</v>
      </c>
      <c r="I76" s="207">
        <v>0</v>
      </c>
      <c r="J76" s="206">
        <v>0</v>
      </c>
      <c r="K76" s="205">
        <v>0</v>
      </c>
      <c r="L76" s="204">
        <f>L77</f>
        <v>5477156.75</v>
      </c>
      <c r="M76" s="204">
        <f>M77</f>
        <v>5362040</v>
      </c>
      <c r="N76" s="204">
        <f>N77</f>
        <v>5362040</v>
      </c>
      <c r="O76" s="123"/>
    </row>
    <row r="77" spans="1:15" ht="29.25" customHeight="1" x14ac:dyDescent="0.25">
      <c r="A77" s="186"/>
      <c r="B77" s="199"/>
      <c r="C77" s="203" t="s">
        <v>51</v>
      </c>
      <c r="D77" s="203"/>
      <c r="E77" s="203"/>
      <c r="F77" s="203"/>
      <c r="G77" s="197">
        <v>801</v>
      </c>
      <c r="H77" s="202">
        <v>8</v>
      </c>
      <c r="I77" s="202">
        <v>1</v>
      </c>
      <c r="J77" s="201">
        <v>0</v>
      </c>
      <c r="K77" s="200">
        <v>0</v>
      </c>
      <c r="L77" s="136">
        <f>L79</f>
        <v>5477156.75</v>
      </c>
      <c r="M77" s="136">
        <f>M79</f>
        <v>5362040</v>
      </c>
      <c r="N77" s="136">
        <f>N79</f>
        <v>5362040</v>
      </c>
      <c r="O77" s="123"/>
    </row>
    <row r="78" spans="1:15" ht="124.5" customHeight="1" x14ac:dyDescent="0.25">
      <c r="A78" s="186"/>
      <c r="B78" s="199"/>
      <c r="C78" s="185"/>
      <c r="D78" s="163"/>
      <c r="E78" s="163"/>
      <c r="F78" s="198" t="s">
        <v>227</v>
      </c>
      <c r="G78" s="197"/>
      <c r="H78" s="196">
        <v>8</v>
      </c>
      <c r="I78" s="196">
        <v>1</v>
      </c>
      <c r="J78" s="145">
        <v>6200000000</v>
      </c>
      <c r="K78" s="189">
        <v>0</v>
      </c>
      <c r="L78" s="188">
        <f>L79</f>
        <v>5477156.75</v>
      </c>
      <c r="M78" s="188">
        <f>M79</f>
        <v>5362040</v>
      </c>
      <c r="N78" s="188">
        <f>N79</f>
        <v>5362040</v>
      </c>
      <c r="O78" s="123"/>
    </row>
    <row r="79" spans="1:15" ht="73.5" customHeight="1" x14ac:dyDescent="0.25">
      <c r="A79" s="186"/>
      <c r="B79" s="194"/>
      <c r="C79" s="185"/>
      <c r="D79" s="195" t="s">
        <v>235</v>
      </c>
      <c r="E79" s="195"/>
      <c r="F79" s="195"/>
      <c r="G79" s="147">
        <v>801</v>
      </c>
      <c r="H79" s="146">
        <v>8</v>
      </c>
      <c r="I79" s="146">
        <v>1</v>
      </c>
      <c r="J79" s="145">
        <v>6270000000</v>
      </c>
      <c r="K79" s="189">
        <v>0</v>
      </c>
      <c r="L79" s="188">
        <f>L80+L82+L84</f>
        <v>5477156.75</v>
      </c>
      <c r="M79" s="188">
        <f>M80+M82</f>
        <v>5362040</v>
      </c>
      <c r="N79" s="188">
        <f>N80+N82</f>
        <v>5362040</v>
      </c>
      <c r="O79" s="123"/>
    </row>
    <row r="80" spans="1:15" ht="125.25" customHeight="1" x14ac:dyDescent="0.25">
      <c r="A80" s="186"/>
      <c r="B80" s="194"/>
      <c r="C80" s="163"/>
      <c r="D80" s="162"/>
      <c r="E80" s="193" t="s">
        <v>234</v>
      </c>
      <c r="F80" s="192"/>
      <c r="G80" s="147">
        <v>801</v>
      </c>
      <c r="H80" s="146">
        <v>8</v>
      </c>
      <c r="I80" s="146">
        <v>1</v>
      </c>
      <c r="J80" s="145">
        <v>6270075080</v>
      </c>
      <c r="K80" s="189">
        <v>0</v>
      </c>
      <c r="L80" s="143">
        <f>L81</f>
        <v>3906980</v>
      </c>
      <c r="M80" s="180">
        <f>M81</f>
        <v>4662040</v>
      </c>
      <c r="N80" s="180">
        <f>N81</f>
        <v>4662040</v>
      </c>
      <c r="O80" s="123"/>
    </row>
    <row r="81" spans="1:52" ht="35.25" customHeight="1" x14ac:dyDescent="0.25">
      <c r="A81" s="186"/>
      <c r="B81" s="191"/>
      <c r="C81" s="159"/>
      <c r="D81" s="162"/>
      <c r="E81" s="162"/>
      <c r="F81" s="162" t="s">
        <v>166</v>
      </c>
      <c r="G81" s="147"/>
      <c r="H81" s="146">
        <v>8</v>
      </c>
      <c r="I81" s="146">
        <v>1</v>
      </c>
      <c r="J81" s="145">
        <v>6270075080</v>
      </c>
      <c r="K81" s="189">
        <v>540</v>
      </c>
      <c r="L81" s="143">
        <v>3906980</v>
      </c>
      <c r="M81" s="180">
        <v>4662040</v>
      </c>
      <c r="N81" s="180">
        <v>4662040</v>
      </c>
      <c r="O81" s="123" t="s">
        <v>222</v>
      </c>
    </row>
    <row r="82" spans="1:52" ht="78.75" customHeight="1" x14ac:dyDescent="0.25">
      <c r="A82" s="186"/>
      <c r="B82" s="163"/>
      <c r="C82" s="163"/>
      <c r="D82" s="162"/>
      <c r="E82" s="162"/>
      <c r="F82" s="190" t="s">
        <v>233</v>
      </c>
      <c r="G82" s="147">
        <v>801</v>
      </c>
      <c r="H82" s="146">
        <v>8</v>
      </c>
      <c r="I82" s="146">
        <v>1</v>
      </c>
      <c r="J82" s="145">
        <v>6270095220</v>
      </c>
      <c r="K82" s="189">
        <v>0</v>
      </c>
      <c r="L82" s="188">
        <f>L83</f>
        <v>815116.75</v>
      </c>
      <c r="M82" s="180">
        <f>M83</f>
        <v>700000</v>
      </c>
      <c r="N82" s="180">
        <f>N83</f>
        <v>700000</v>
      </c>
      <c r="O82" s="123" t="s">
        <v>222</v>
      </c>
    </row>
    <row r="83" spans="1:52" ht="69" customHeight="1" x14ac:dyDescent="0.25">
      <c r="A83" s="186"/>
      <c r="B83" s="185"/>
      <c r="C83" s="184"/>
      <c r="D83" s="183"/>
      <c r="E83" s="183"/>
      <c r="F83" s="182" t="s">
        <v>224</v>
      </c>
      <c r="G83" s="147"/>
      <c r="H83" s="146">
        <v>8</v>
      </c>
      <c r="I83" s="146">
        <v>1</v>
      </c>
      <c r="J83" s="145">
        <v>6270095220</v>
      </c>
      <c r="K83" s="189" t="s">
        <v>232</v>
      </c>
      <c r="L83" s="188">
        <v>815116.75</v>
      </c>
      <c r="M83" s="180">
        <v>700000</v>
      </c>
      <c r="N83" s="180">
        <v>700000</v>
      </c>
      <c r="O83" s="123"/>
    </row>
    <row r="84" spans="1:52" ht="47.25" customHeight="1" x14ac:dyDescent="0.25">
      <c r="A84" s="186"/>
      <c r="B84" s="185"/>
      <c r="C84" s="184"/>
      <c r="D84" s="183"/>
      <c r="E84" s="183"/>
      <c r="F84" s="182" t="s">
        <v>231</v>
      </c>
      <c r="G84" s="147"/>
      <c r="H84" s="146">
        <v>8</v>
      </c>
      <c r="I84" s="146">
        <v>1</v>
      </c>
      <c r="J84" s="145">
        <v>6270097030</v>
      </c>
      <c r="K84" s="187" t="s">
        <v>230</v>
      </c>
      <c r="L84" s="143">
        <f>L85</f>
        <v>755060</v>
      </c>
      <c r="M84" s="180">
        <f>M85</f>
        <v>0</v>
      </c>
      <c r="N84" s="180">
        <f>N85</f>
        <v>0</v>
      </c>
      <c r="O84" s="123"/>
    </row>
    <row r="85" spans="1:52" ht="34.5" customHeight="1" x14ac:dyDescent="0.25">
      <c r="A85" s="186"/>
      <c r="B85" s="185"/>
      <c r="C85" s="184"/>
      <c r="D85" s="183"/>
      <c r="E85" s="183"/>
      <c r="F85" s="182" t="s">
        <v>166</v>
      </c>
      <c r="G85" s="147"/>
      <c r="H85" s="146">
        <v>8</v>
      </c>
      <c r="I85" s="146">
        <v>1</v>
      </c>
      <c r="J85" s="145">
        <v>6270097030</v>
      </c>
      <c r="K85" s="181">
        <v>540</v>
      </c>
      <c r="L85" s="143">
        <v>755060</v>
      </c>
      <c r="M85" s="180">
        <v>0</v>
      </c>
      <c r="N85" s="180">
        <v>0</v>
      </c>
      <c r="O85" s="123" t="s">
        <v>222</v>
      </c>
    </row>
    <row r="86" spans="1:52" ht="42" customHeight="1" x14ac:dyDescent="0.25">
      <c r="A86" s="124"/>
      <c r="B86" s="179" t="s">
        <v>229</v>
      </c>
      <c r="C86" s="178"/>
      <c r="D86" s="178"/>
      <c r="E86" s="178"/>
      <c r="F86" s="177"/>
      <c r="G86" s="176"/>
      <c r="H86" s="175">
        <v>11</v>
      </c>
      <c r="I86" s="175">
        <v>0</v>
      </c>
      <c r="J86" s="174">
        <v>0</v>
      </c>
      <c r="K86" s="173">
        <v>0</v>
      </c>
      <c r="L86" s="172">
        <f>L87</f>
        <v>5280</v>
      </c>
      <c r="M86" s="172">
        <f>M87</f>
        <v>30000</v>
      </c>
      <c r="N86" s="172">
        <f>N87</f>
        <v>30000</v>
      </c>
      <c r="O86" s="123"/>
    </row>
    <row r="87" spans="1:52" ht="32.25" customHeight="1" x14ac:dyDescent="0.25">
      <c r="A87" s="160"/>
      <c r="B87" s="163"/>
      <c r="C87" s="171" t="s">
        <v>228</v>
      </c>
      <c r="D87" s="170"/>
      <c r="E87" s="170"/>
      <c r="F87" s="169"/>
      <c r="G87" s="147"/>
      <c r="H87" s="146">
        <v>11</v>
      </c>
      <c r="I87" s="146">
        <v>1</v>
      </c>
      <c r="J87" s="168">
        <v>0</v>
      </c>
      <c r="K87" s="144">
        <v>0</v>
      </c>
      <c r="L87" s="143">
        <f>L89</f>
        <v>5280</v>
      </c>
      <c r="M87" s="143">
        <f>M89</f>
        <v>30000</v>
      </c>
      <c r="N87" s="143">
        <f>N89</f>
        <v>30000</v>
      </c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</row>
    <row r="88" spans="1:52" ht="127.5" customHeight="1" x14ac:dyDescent="0.25">
      <c r="A88" s="160"/>
      <c r="B88" s="163"/>
      <c r="C88" s="167"/>
      <c r="D88" s="166"/>
      <c r="E88" s="165"/>
      <c r="F88" s="164" t="s">
        <v>227</v>
      </c>
      <c r="G88" s="147"/>
      <c r="H88" s="146">
        <v>11</v>
      </c>
      <c r="I88" s="146">
        <v>1</v>
      </c>
      <c r="J88" s="145">
        <v>6200000000</v>
      </c>
      <c r="K88" s="144">
        <v>0</v>
      </c>
      <c r="L88" s="143">
        <f>L89</f>
        <v>5280</v>
      </c>
      <c r="M88" s="143">
        <f>M89</f>
        <v>30000</v>
      </c>
      <c r="N88" s="143">
        <f>N89</f>
        <v>30000</v>
      </c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</row>
    <row r="89" spans="1:52" ht="86.25" customHeight="1" x14ac:dyDescent="0.25">
      <c r="A89" s="160"/>
      <c r="B89" s="163"/>
      <c r="C89" s="163"/>
      <c r="D89" s="162"/>
      <c r="E89" s="162"/>
      <c r="F89" s="161" t="s">
        <v>226</v>
      </c>
      <c r="G89" s="147"/>
      <c r="H89" s="146">
        <v>11</v>
      </c>
      <c r="I89" s="146">
        <v>1</v>
      </c>
      <c r="J89" s="145">
        <v>6280000000</v>
      </c>
      <c r="K89" s="144">
        <v>0</v>
      </c>
      <c r="L89" s="143">
        <f>L90</f>
        <v>5280</v>
      </c>
      <c r="M89" s="143">
        <f>M91</f>
        <v>30000</v>
      </c>
      <c r="N89" s="143">
        <f>N91</f>
        <v>30000</v>
      </c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</row>
    <row r="90" spans="1:52" ht="85.5" customHeight="1" x14ac:dyDescent="0.25">
      <c r="A90" s="160"/>
      <c r="B90" s="159"/>
      <c r="C90" s="159"/>
      <c r="D90" s="158"/>
      <c r="E90" s="158"/>
      <c r="F90" s="157" t="s">
        <v>225</v>
      </c>
      <c r="G90" s="156"/>
      <c r="H90" s="155">
        <v>11</v>
      </c>
      <c r="I90" s="155">
        <v>1</v>
      </c>
      <c r="J90" s="154">
        <v>6280095240</v>
      </c>
      <c r="K90" s="153">
        <v>0</v>
      </c>
      <c r="L90" s="152">
        <f>L91</f>
        <v>5280</v>
      </c>
      <c r="M90" s="152">
        <f>M91</f>
        <v>30000</v>
      </c>
      <c r="N90" s="152">
        <f>N91</f>
        <v>30000</v>
      </c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</row>
    <row r="91" spans="1:52" ht="62.25" customHeight="1" x14ac:dyDescent="0.25">
      <c r="A91" s="151"/>
      <c r="B91" s="150"/>
      <c r="C91" s="150"/>
      <c r="D91" s="149"/>
      <c r="E91" s="149"/>
      <c r="F91" s="148" t="s">
        <v>224</v>
      </c>
      <c r="G91" s="147"/>
      <c r="H91" s="146">
        <v>11</v>
      </c>
      <c r="I91" s="146">
        <v>1</v>
      </c>
      <c r="J91" s="145">
        <v>6280095240</v>
      </c>
      <c r="K91" s="144">
        <v>240</v>
      </c>
      <c r="L91" s="143">
        <v>5280</v>
      </c>
      <c r="M91" s="143">
        <v>30000</v>
      </c>
      <c r="N91" s="143">
        <v>30000</v>
      </c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</row>
    <row r="92" spans="1:52" ht="1.5" hidden="1" customHeight="1" x14ac:dyDescent="0.25">
      <c r="A92" s="141"/>
      <c r="B92" s="140" t="s">
        <v>223</v>
      </c>
      <c r="C92" s="140"/>
      <c r="D92" s="140"/>
      <c r="E92" s="140"/>
      <c r="F92" s="140"/>
      <c r="G92" s="139">
        <v>0</v>
      </c>
      <c r="H92" s="139"/>
      <c r="I92" s="139"/>
      <c r="J92" s="138"/>
      <c r="K92" s="137"/>
      <c r="L92" s="136" t="e">
        <f>L8+L31+L38+L49+L64+L76+#REF!+L86</f>
        <v>#REF!</v>
      </c>
      <c r="M92" s="136" t="e">
        <f>M8+M31+M38+M49+M64+M76+#REF!+M86</f>
        <v>#REF!</v>
      </c>
      <c r="N92" s="136" t="e">
        <f>N8+N31+N38+N49+N64+N76+#REF!+N86</f>
        <v>#REF!</v>
      </c>
      <c r="O92" s="123"/>
    </row>
    <row r="93" spans="1:52" s="129" customFormat="1" ht="45.75" customHeight="1" x14ac:dyDescent="0.25">
      <c r="A93" s="135"/>
      <c r="B93" s="135"/>
      <c r="C93" s="135"/>
      <c r="D93" s="135"/>
      <c r="E93" s="135"/>
      <c r="F93" s="135" t="s">
        <v>223</v>
      </c>
      <c r="G93" s="134"/>
      <c r="H93" s="134"/>
      <c r="I93" s="134"/>
      <c r="J93" s="133"/>
      <c r="K93" s="132"/>
      <c r="L93" s="131">
        <f>L8+L31+L38+L49+L64+L76+L86</f>
        <v>17949757.34</v>
      </c>
      <c r="M93" s="131">
        <f>M8+M31+M38+M49+M64+M76+M86</f>
        <v>14194500</v>
      </c>
      <c r="N93" s="131">
        <f>N8+N31+N38+N49+N64+N76+N86</f>
        <v>14669200</v>
      </c>
      <c r="O93" s="130"/>
    </row>
    <row r="94" spans="1:52" ht="16.5" customHeight="1" x14ac:dyDescent="0.25">
      <c r="A94" s="124"/>
      <c r="B94" s="121"/>
      <c r="C94" s="121"/>
      <c r="D94" s="121"/>
      <c r="E94" s="121"/>
      <c r="F94" s="121"/>
      <c r="G94" s="120"/>
      <c r="H94" s="120"/>
      <c r="I94" s="120"/>
      <c r="J94" s="128"/>
      <c r="K94" s="127"/>
      <c r="L94" s="126"/>
      <c r="M94" s="125"/>
      <c r="N94" s="125"/>
      <c r="O94" s="123"/>
    </row>
    <row r="95" spans="1:52" ht="83.25" customHeight="1" x14ac:dyDescent="0.25">
      <c r="A95" s="124"/>
      <c r="B95" s="121"/>
      <c r="C95" s="121"/>
      <c r="D95" s="121"/>
      <c r="E95" s="121"/>
      <c r="F95" s="121"/>
      <c r="G95" s="120"/>
      <c r="H95" s="120"/>
      <c r="I95" s="120"/>
      <c r="J95" s="128"/>
      <c r="K95" s="127"/>
      <c r="L95" s="126"/>
      <c r="M95" s="125"/>
      <c r="N95" s="125"/>
      <c r="O95" s="123"/>
    </row>
    <row r="96" spans="1:52" ht="99" customHeight="1" x14ac:dyDescent="0.25">
      <c r="A96" s="124"/>
      <c r="O96" s="123"/>
    </row>
    <row r="97" spans="1:15" ht="81" customHeight="1" x14ac:dyDescent="0.25">
      <c r="A97" s="124"/>
      <c r="B97" s="121"/>
      <c r="C97" s="121"/>
      <c r="D97" s="121"/>
      <c r="E97" s="121"/>
      <c r="F97" s="121"/>
      <c r="G97" s="120"/>
      <c r="H97" s="120"/>
      <c r="I97" s="120"/>
      <c r="J97" s="128"/>
      <c r="K97" s="127"/>
      <c r="L97" s="126"/>
      <c r="M97" s="125"/>
      <c r="N97" s="125"/>
      <c r="O97" s="123"/>
    </row>
    <row r="98" spans="1:15" ht="47.25" customHeight="1" x14ac:dyDescent="0.25">
      <c r="A98" s="124"/>
      <c r="O98" s="123"/>
    </row>
    <row r="99" spans="1:15" ht="42" customHeight="1" x14ac:dyDescent="0.25">
      <c r="A99" s="121"/>
      <c r="O99" s="122" t="s">
        <v>222</v>
      </c>
    </row>
    <row r="100" spans="1:15" ht="42" customHeight="1" x14ac:dyDescent="0.25">
      <c r="A100" s="121"/>
      <c r="O100" s="120"/>
    </row>
    <row r="101" spans="1:15" ht="42" customHeight="1" x14ac:dyDescent="0.25">
      <c r="A101" s="121"/>
      <c r="O101" s="120"/>
    </row>
    <row r="102" spans="1:15" ht="42" customHeight="1" x14ac:dyDescent="0.25">
      <c r="A102" s="121"/>
      <c r="O102" s="120"/>
    </row>
    <row r="104" spans="1:15" ht="42" customHeight="1" x14ac:dyDescent="0.25">
      <c r="A104" s="121"/>
      <c r="O104" s="120"/>
    </row>
  </sheetData>
  <mergeCells count="46">
    <mergeCell ref="E42:F42"/>
    <mergeCell ref="D79:F79"/>
    <mergeCell ref="D66:F66"/>
    <mergeCell ref="B76:F76"/>
    <mergeCell ref="C69:F69"/>
    <mergeCell ref="E72:F72"/>
    <mergeCell ref="C44:F44"/>
    <mergeCell ref="E80:F80"/>
    <mergeCell ref="C77:F77"/>
    <mergeCell ref="E53:F53"/>
    <mergeCell ref="B38:F38"/>
    <mergeCell ref="E67:F67"/>
    <mergeCell ref="D71:F71"/>
    <mergeCell ref="C65:F65"/>
    <mergeCell ref="B64:F64"/>
    <mergeCell ref="D41:F41"/>
    <mergeCell ref="D52:F52"/>
    <mergeCell ref="B92:F92"/>
    <mergeCell ref="B86:F86"/>
    <mergeCell ref="C87:F87"/>
    <mergeCell ref="B49:F49"/>
    <mergeCell ref="C50:F50"/>
    <mergeCell ref="D28:F28"/>
    <mergeCell ref="E29:F29"/>
    <mergeCell ref="C32:F32"/>
    <mergeCell ref="B31:F31"/>
    <mergeCell ref="C39:F39"/>
    <mergeCell ref="C27:F27"/>
    <mergeCell ref="D34:F34"/>
    <mergeCell ref="E35:F35"/>
    <mergeCell ref="D16:F16"/>
    <mergeCell ref="B23:F23"/>
    <mergeCell ref="B7:F7"/>
    <mergeCell ref="I3:N3"/>
    <mergeCell ref="M4:N4"/>
    <mergeCell ref="A5:N5"/>
    <mergeCell ref="I1:N1"/>
    <mergeCell ref="D2:N2"/>
    <mergeCell ref="B8:F8"/>
    <mergeCell ref="D24:F24"/>
    <mergeCell ref="C14:F14"/>
    <mergeCell ref="E17:F17"/>
    <mergeCell ref="D11:F11"/>
    <mergeCell ref="E12:F12"/>
    <mergeCell ref="C22:F22"/>
    <mergeCell ref="C9:F9"/>
  </mergeCells>
  <pageMargins left="0.78740157480314965" right="0.19685039370078741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>
      <selection activeCell="O7" sqref="O7"/>
    </sheetView>
  </sheetViews>
  <sheetFormatPr defaultRowHeight="15" x14ac:dyDescent="0.25"/>
  <cols>
    <col min="1" max="1" width="0.5703125" style="282" customWidth="1"/>
    <col min="2" max="2" width="0.7109375" style="282" customWidth="1"/>
    <col min="3" max="3" width="2.85546875" style="282" customWidth="1"/>
    <col min="4" max="4" width="0.7109375" style="282" customWidth="1"/>
    <col min="5" max="5" width="0.85546875" style="282" customWidth="1"/>
    <col min="6" max="7" width="9.140625" style="282"/>
    <col min="8" max="8" width="7.85546875" style="282" customWidth="1"/>
    <col min="9" max="9" width="8.85546875" style="282" customWidth="1"/>
    <col min="10" max="10" width="6.7109375" style="282" customWidth="1"/>
    <col min="11" max="11" width="5.85546875" style="282" customWidth="1"/>
    <col min="12" max="12" width="6" style="282" customWidth="1"/>
    <col min="13" max="13" width="13" style="284" customWidth="1"/>
    <col min="14" max="14" width="5.7109375" style="282" customWidth="1"/>
    <col min="15" max="15" width="18" style="283" customWidth="1"/>
    <col min="16" max="16" width="19.28515625" style="283" customWidth="1"/>
    <col min="17" max="17" width="18" style="283" customWidth="1"/>
    <col min="18" max="16384" width="9.140625" style="282"/>
  </cols>
  <sheetData>
    <row r="1" spans="1:17" ht="18.75" x14ac:dyDescent="0.3">
      <c r="A1" s="121"/>
      <c r="B1" s="121"/>
      <c r="C1" s="121"/>
      <c r="D1" s="121"/>
      <c r="E1" s="121"/>
      <c r="F1" s="121"/>
      <c r="G1" s="121"/>
      <c r="H1" s="121"/>
      <c r="I1" s="277"/>
      <c r="J1" s="458"/>
      <c r="K1" s="458"/>
      <c r="L1" s="458"/>
      <c r="M1" s="456" t="s">
        <v>297</v>
      </c>
      <c r="N1" s="455"/>
      <c r="O1" s="455"/>
      <c r="P1" s="455"/>
      <c r="Q1" s="455"/>
    </row>
    <row r="2" spans="1:17" ht="17.25" customHeight="1" x14ac:dyDescent="0.3">
      <c r="A2" s="277"/>
      <c r="B2" s="277"/>
      <c r="C2" s="277"/>
      <c r="D2" s="277"/>
      <c r="E2" s="277"/>
      <c r="F2" s="277"/>
      <c r="G2" s="277"/>
      <c r="H2" s="277"/>
      <c r="I2" s="277"/>
      <c r="J2" s="457"/>
      <c r="K2" s="457"/>
      <c r="L2" s="457"/>
      <c r="M2" s="456" t="s">
        <v>284</v>
      </c>
      <c r="N2" s="455"/>
      <c r="O2" s="455"/>
      <c r="P2" s="455"/>
      <c r="Q2" s="455"/>
    </row>
    <row r="3" spans="1:17" ht="18.75" x14ac:dyDescent="0.3">
      <c r="A3" s="277"/>
      <c r="B3" s="277"/>
      <c r="C3" s="277"/>
      <c r="D3" s="277"/>
      <c r="E3" s="277"/>
      <c r="F3" s="277"/>
      <c r="G3" s="277"/>
      <c r="H3" s="277"/>
      <c r="I3" s="277"/>
      <c r="J3" s="457"/>
      <c r="K3" s="457"/>
      <c r="L3" s="457"/>
      <c r="M3" s="456" t="s">
        <v>283</v>
      </c>
      <c r="N3" s="455"/>
      <c r="O3" s="455"/>
      <c r="P3" s="455"/>
      <c r="Q3" s="455"/>
    </row>
    <row r="4" spans="1:17" ht="42.75" customHeight="1" x14ac:dyDescent="0.25">
      <c r="A4" s="454" t="s">
        <v>296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</row>
    <row r="5" spans="1:17" ht="4.5" customHeight="1" x14ac:dyDescent="0.2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</row>
    <row r="6" spans="1:17" ht="19.5" thickBot="1" x14ac:dyDescent="0.3">
      <c r="A6" s="277" t="s">
        <v>222</v>
      </c>
      <c r="B6" s="277"/>
      <c r="C6" s="277"/>
      <c r="D6" s="277"/>
      <c r="E6" s="277"/>
      <c r="F6" s="277"/>
      <c r="G6" s="277"/>
      <c r="H6" s="277"/>
      <c r="I6" s="277"/>
      <c r="J6" s="453"/>
      <c r="K6" s="453"/>
      <c r="L6" s="453"/>
      <c r="M6" s="452"/>
      <c r="N6" s="452"/>
      <c r="O6" s="451"/>
      <c r="P6" s="451"/>
      <c r="Q6" s="283" t="s">
        <v>295</v>
      </c>
    </row>
    <row r="7" spans="1:17" ht="29.25" customHeight="1" x14ac:dyDescent="0.25">
      <c r="A7" s="450" t="s">
        <v>280</v>
      </c>
      <c r="B7" s="449"/>
      <c r="C7" s="449"/>
      <c r="D7" s="449"/>
      <c r="E7" s="449"/>
      <c r="F7" s="449"/>
      <c r="G7" s="449"/>
      <c r="H7" s="449"/>
      <c r="I7" s="449"/>
      <c r="J7" s="448" t="s">
        <v>294</v>
      </c>
      <c r="K7" s="448" t="s">
        <v>278</v>
      </c>
      <c r="L7" s="448" t="s">
        <v>277</v>
      </c>
      <c r="M7" s="447" t="s">
        <v>276</v>
      </c>
      <c r="N7" s="447" t="s">
        <v>275</v>
      </c>
      <c r="O7" s="446">
        <v>2022</v>
      </c>
      <c r="P7" s="446">
        <v>2023</v>
      </c>
      <c r="Q7" s="445">
        <v>2024</v>
      </c>
    </row>
    <row r="8" spans="1:17" ht="39.75" customHeight="1" x14ac:dyDescent="0.25">
      <c r="A8" s="444" t="s">
        <v>274</v>
      </c>
      <c r="B8" s="443"/>
      <c r="C8" s="443"/>
      <c r="D8" s="443"/>
      <c r="E8" s="443"/>
      <c r="F8" s="443"/>
      <c r="G8" s="443"/>
      <c r="H8" s="443"/>
      <c r="I8" s="443"/>
      <c r="J8" s="442">
        <v>232</v>
      </c>
      <c r="K8" s="315">
        <v>1</v>
      </c>
      <c r="L8" s="315">
        <v>0</v>
      </c>
      <c r="M8" s="290">
        <v>0</v>
      </c>
      <c r="N8" s="314">
        <v>0</v>
      </c>
      <c r="O8" s="313">
        <f>O9+O16+O30+O35</f>
        <v>5334185.6500000004</v>
      </c>
      <c r="P8" s="313">
        <f>P9+P16+P30+P35</f>
        <v>4963700</v>
      </c>
      <c r="Q8" s="313">
        <f>Q9+Q16+Q30+Q35</f>
        <v>4963700</v>
      </c>
    </row>
    <row r="9" spans="1:17" ht="59.25" customHeight="1" x14ac:dyDescent="0.25">
      <c r="A9" s="305"/>
      <c r="B9" s="304"/>
      <c r="C9" s="368" t="s">
        <v>99</v>
      </c>
      <c r="D9" s="367"/>
      <c r="E9" s="367"/>
      <c r="F9" s="367"/>
      <c r="G9" s="367"/>
      <c r="H9" s="367"/>
      <c r="I9" s="366"/>
      <c r="J9" s="442">
        <v>232</v>
      </c>
      <c r="K9" s="315">
        <v>1</v>
      </c>
      <c r="L9" s="315">
        <v>2</v>
      </c>
      <c r="M9" s="290">
        <v>0</v>
      </c>
      <c r="N9" s="314">
        <v>0</v>
      </c>
      <c r="O9" s="313">
        <f>O13</f>
        <v>1208400</v>
      </c>
      <c r="P9" s="313">
        <f>P13</f>
        <v>1208400</v>
      </c>
      <c r="Q9" s="312">
        <f>Q13</f>
        <v>1208400</v>
      </c>
    </row>
    <row r="10" spans="1:17" ht="108" customHeight="1" x14ac:dyDescent="0.25">
      <c r="A10" s="305"/>
      <c r="B10" s="304"/>
      <c r="C10" s="418"/>
      <c r="D10" s="441"/>
      <c r="E10" s="441"/>
      <c r="F10" s="323" t="s">
        <v>227</v>
      </c>
      <c r="G10" s="440"/>
      <c r="H10" s="440"/>
      <c r="I10" s="322"/>
      <c r="J10" s="300">
        <v>232</v>
      </c>
      <c r="K10" s="299">
        <v>1</v>
      </c>
      <c r="L10" s="299">
        <v>2</v>
      </c>
      <c r="M10" s="309">
        <v>6200000000</v>
      </c>
      <c r="N10" s="297">
        <v>0</v>
      </c>
      <c r="O10" s="296">
        <f>O11</f>
        <v>1208400</v>
      </c>
      <c r="P10" s="296">
        <f>P11</f>
        <v>1208400</v>
      </c>
      <c r="Q10" s="295">
        <f>Q11</f>
        <v>1208400</v>
      </c>
    </row>
    <row r="11" spans="1:17" s="427" customFormat="1" ht="31.15" customHeight="1" x14ac:dyDescent="0.25">
      <c r="A11" s="439"/>
      <c r="B11" s="438"/>
      <c r="C11" s="437"/>
      <c r="D11" s="436" t="s">
        <v>268</v>
      </c>
      <c r="E11" s="435"/>
      <c r="F11" s="435"/>
      <c r="G11" s="435"/>
      <c r="H11" s="435"/>
      <c r="I11" s="434"/>
      <c r="J11" s="433">
        <v>232</v>
      </c>
      <c r="K11" s="432">
        <v>1</v>
      </c>
      <c r="L11" s="432">
        <v>2</v>
      </c>
      <c r="M11" s="431">
        <v>6210000000</v>
      </c>
      <c r="N11" s="430">
        <v>0</v>
      </c>
      <c r="O11" s="429">
        <f>O12</f>
        <v>1208400</v>
      </c>
      <c r="P11" s="429">
        <f>P12</f>
        <v>1208400</v>
      </c>
      <c r="Q11" s="428">
        <f>Q12</f>
        <v>1208400</v>
      </c>
    </row>
    <row r="12" spans="1:17" x14ac:dyDescent="0.25">
      <c r="A12" s="305"/>
      <c r="B12" s="304"/>
      <c r="C12" s="303"/>
      <c r="D12" s="325"/>
      <c r="E12" s="360" t="s">
        <v>272</v>
      </c>
      <c r="F12" s="360"/>
      <c r="G12" s="360"/>
      <c r="H12" s="360"/>
      <c r="I12" s="360"/>
      <c r="J12" s="300">
        <v>232</v>
      </c>
      <c r="K12" s="299">
        <v>1</v>
      </c>
      <c r="L12" s="299">
        <v>2</v>
      </c>
      <c r="M12" s="298">
        <v>6210010010</v>
      </c>
      <c r="N12" s="297">
        <v>0</v>
      </c>
      <c r="O12" s="296">
        <f>O13</f>
        <v>1208400</v>
      </c>
      <c r="P12" s="296">
        <f>P13</f>
        <v>1208400</v>
      </c>
      <c r="Q12" s="295">
        <f>Q13</f>
        <v>1208400</v>
      </c>
    </row>
    <row r="13" spans="1:17" ht="47.25" customHeight="1" x14ac:dyDescent="0.25">
      <c r="A13" s="305"/>
      <c r="B13" s="304"/>
      <c r="C13" s="303"/>
      <c r="D13" s="325"/>
      <c r="E13" s="325"/>
      <c r="F13" s="360" t="s">
        <v>261</v>
      </c>
      <c r="G13" s="360"/>
      <c r="H13" s="360"/>
      <c r="I13" s="360"/>
      <c r="J13" s="300">
        <v>232</v>
      </c>
      <c r="K13" s="299">
        <v>1</v>
      </c>
      <c r="L13" s="299">
        <v>2</v>
      </c>
      <c r="M13" s="298">
        <v>6210010010</v>
      </c>
      <c r="N13" s="297" t="s">
        <v>260</v>
      </c>
      <c r="O13" s="296">
        <f>O14+O15</f>
        <v>1208400</v>
      </c>
      <c r="P13" s="296">
        <f>P14+P15</f>
        <v>1208400</v>
      </c>
      <c r="Q13" s="295">
        <f>Q14+Q15</f>
        <v>1208400</v>
      </c>
    </row>
    <row r="14" spans="1:17" ht="30.75" customHeight="1" x14ac:dyDescent="0.25">
      <c r="A14" s="305"/>
      <c r="B14" s="304"/>
      <c r="C14" s="303"/>
      <c r="D14" s="325"/>
      <c r="E14" s="325"/>
      <c r="F14" s="301" t="s">
        <v>289</v>
      </c>
      <c r="G14" s="301"/>
      <c r="H14" s="301"/>
      <c r="I14" s="301"/>
      <c r="J14" s="300">
        <v>232</v>
      </c>
      <c r="K14" s="299">
        <v>1</v>
      </c>
      <c r="L14" s="299">
        <v>2</v>
      </c>
      <c r="M14" s="298">
        <v>6210010010</v>
      </c>
      <c r="N14" s="297">
        <v>121</v>
      </c>
      <c r="O14" s="296">
        <v>928100</v>
      </c>
      <c r="P14" s="296">
        <v>928100</v>
      </c>
      <c r="Q14" s="295">
        <v>928100</v>
      </c>
    </row>
    <row r="15" spans="1:17" ht="91.5" customHeight="1" x14ac:dyDescent="0.25">
      <c r="A15" s="305"/>
      <c r="B15" s="304"/>
      <c r="C15" s="303"/>
      <c r="D15" s="325"/>
      <c r="E15" s="325"/>
      <c r="F15" s="426" t="s">
        <v>288</v>
      </c>
      <c r="G15" s="426"/>
      <c r="H15" s="426"/>
      <c r="I15" s="426"/>
      <c r="J15" s="300">
        <v>232</v>
      </c>
      <c r="K15" s="299">
        <v>1</v>
      </c>
      <c r="L15" s="299">
        <v>2</v>
      </c>
      <c r="M15" s="298">
        <v>6210010010</v>
      </c>
      <c r="N15" s="297">
        <v>129</v>
      </c>
      <c r="O15" s="296">
        <v>280300</v>
      </c>
      <c r="P15" s="296">
        <v>280300</v>
      </c>
      <c r="Q15" s="295">
        <v>280300</v>
      </c>
    </row>
    <row r="16" spans="1:17" ht="93" customHeight="1" x14ac:dyDescent="0.25">
      <c r="A16" s="305"/>
      <c r="B16" s="304"/>
      <c r="C16" s="425" t="s">
        <v>98</v>
      </c>
      <c r="D16" s="425"/>
      <c r="E16" s="425"/>
      <c r="F16" s="425"/>
      <c r="G16" s="425"/>
      <c r="H16" s="425"/>
      <c r="I16" s="425"/>
      <c r="J16" s="300">
        <v>232</v>
      </c>
      <c r="K16" s="315">
        <v>1</v>
      </c>
      <c r="L16" s="315">
        <v>4</v>
      </c>
      <c r="M16" s="290">
        <v>0</v>
      </c>
      <c r="N16" s="314">
        <v>0</v>
      </c>
      <c r="O16" s="313">
        <f>O18</f>
        <v>4062446.1500000004</v>
      </c>
      <c r="P16" s="313">
        <f>P18</f>
        <v>3691400</v>
      </c>
      <c r="Q16" s="312">
        <f>Q18</f>
        <v>3691400</v>
      </c>
    </row>
    <row r="17" spans="1:17" ht="99" customHeight="1" x14ac:dyDescent="0.25">
      <c r="A17" s="305"/>
      <c r="B17" s="304"/>
      <c r="C17" s="324" t="s">
        <v>227</v>
      </c>
      <c r="D17" s="365"/>
      <c r="E17" s="365"/>
      <c r="F17" s="365"/>
      <c r="G17" s="365"/>
      <c r="H17" s="365"/>
      <c r="I17" s="364"/>
      <c r="J17" s="300">
        <v>232</v>
      </c>
      <c r="K17" s="299">
        <v>1</v>
      </c>
      <c r="L17" s="299">
        <v>4</v>
      </c>
      <c r="M17" s="309">
        <v>6200000000</v>
      </c>
      <c r="N17" s="297">
        <v>0</v>
      </c>
      <c r="O17" s="296">
        <f>O18</f>
        <v>4062446.1500000004</v>
      </c>
      <c r="P17" s="296">
        <f>P18</f>
        <v>3691400</v>
      </c>
      <c r="Q17" s="295">
        <f>Q18</f>
        <v>3691400</v>
      </c>
    </row>
    <row r="18" spans="1:17" ht="29.25" customHeight="1" x14ac:dyDescent="0.25">
      <c r="A18" s="305"/>
      <c r="B18" s="304"/>
      <c r="C18" s="303"/>
      <c r="D18" s="339" t="s">
        <v>273</v>
      </c>
      <c r="E18" s="338"/>
      <c r="F18" s="338"/>
      <c r="G18" s="338"/>
      <c r="H18" s="338"/>
      <c r="I18" s="337"/>
      <c r="J18" s="300">
        <v>232</v>
      </c>
      <c r="K18" s="299">
        <v>1</v>
      </c>
      <c r="L18" s="299">
        <v>4</v>
      </c>
      <c r="M18" s="298">
        <v>6210000000</v>
      </c>
      <c r="N18" s="297">
        <v>0</v>
      </c>
      <c r="O18" s="296">
        <f>O19</f>
        <v>4062446.1500000004</v>
      </c>
      <c r="P18" s="296">
        <f>P19</f>
        <v>3691400</v>
      </c>
      <c r="Q18" s="295">
        <f>Q19</f>
        <v>3691400</v>
      </c>
    </row>
    <row r="19" spans="1:17" ht="30.75" customHeight="1" x14ac:dyDescent="0.25">
      <c r="A19" s="305"/>
      <c r="B19" s="304"/>
      <c r="C19" s="303"/>
      <c r="D19" s="325"/>
      <c r="E19" s="360" t="s">
        <v>271</v>
      </c>
      <c r="F19" s="360"/>
      <c r="G19" s="360"/>
      <c r="H19" s="360"/>
      <c r="I19" s="360"/>
      <c r="J19" s="300">
        <v>232</v>
      </c>
      <c r="K19" s="299">
        <v>1</v>
      </c>
      <c r="L19" s="299">
        <v>4</v>
      </c>
      <c r="M19" s="424">
        <v>6210010020</v>
      </c>
      <c r="N19" s="297">
        <v>0</v>
      </c>
      <c r="O19" s="296">
        <f>O20+O23+O26+O27</f>
        <v>4062446.1500000004</v>
      </c>
      <c r="P19" s="296">
        <f>P20+P23+P26+P27</f>
        <v>3691400</v>
      </c>
      <c r="Q19" s="295">
        <f>Q20+Q23+Q26+Q27</f>
        <v>3691400</v>
      </c>
    </row>
    <row r="20" spans="1:17" ht="46.5" customHeight="1" x14ac:dyDescent="0.25">
      <c r="A20" s="305"/>
      <c r="B20" s="304"/>
      <c r="C20" s="303"/>
      <c r="D20" s="325"/>
      <c r="E20" s="325"/>
      <c r="F20" s="360" t="s">
        <v>261</v>
      </c>
      <c r="G20" s="360"/>
      <c r="H20" s="360"/>
      <c r="I20" s="360"/>
      <c r="J20" s="300">
        <v>232</v>
      </c>
      <c r="K20" s="299">
        <v>1</v>
      </c>
      <c r="L20" s="299">
        <v>4</v>
      </c>
      <c r="M20" s="298">
        <v>6210010020</v>
      </c>
      <c r="N20" s="297" t="s">
        <v>260</v>
      </c>
      <c r="O20" s="296">
        <f>O21+O22</f>
        <v>3131091.23</v>
      </c>
      <c r="P20" s="296">
        <f>P21+P22</f>
        <v>3145900</v>
      </c>
      <c r="Q20" s="296">
        <f>Q21+Q22</f>
        <v>3145900</v>
      </c>
    </row>
    <row r="21" spans="1:17" ht="32.25" customHeight="1" x14ac:dyDescent="0.25">
      <c r="A21" s="305"/>
      <c r="B21" s="304"/>
      <c r="C21" s="303"/>
      <c r="D21" s="325"/>
      <c r="E21" s="325"/>
      <c r="F21" s="301" t="s">
        <v>289</v>
      </c>
      <c r="G21" s="301"/>
      <c r="H21" s="301"/>
      <c r="I21" s="301"/>
      <c r="J21" s="300">
        <v>232</v>
      </c>
      <c r="K21" s="299">
        <v>1</v>
      </c>
      <c r="L21" s="299">
        <v>4</v>
      </c>
      <c r="M21" s="298">
        <v>6210010020</v>
      </c>
      <c r="N21" s="297">
        <v>121</v>
      </c>
      <c r="O21" s="296">
        <v>2401391.23</v>
      </c>
      <c r="P21" s="296">
        <v>2416200</v>
      </c>
      <c r="Q21" s="295">
        <v>2416200</v>
      </c>
    </row>
    <row r="22" spans="1:17" ht="95.25" customHeight="1" x14ac:dyDescent="0.25">
      <c r="A22" s="305"/>
      <c r="B22" s="304"/>
      <c r="C22" s="303"/>
      <c r="D22" s="325"/>
      <c r="E22" s="325"/>
      <c r="F22" s="301" t="s">
        <v>288</v>
      </c>
      <c r="G22" s="301"/>
      <c r="H22" s="301"/>
      <c r="I22" s="301"/>
      <c r="J22" s="300">
        <v>232</v>
      </c>
      <c r="K22" s="299">
        <v>1</v>
      </c>
      <c r="L22" s="299">
        <v>4</v>
      </c>
      <c r="M22" s="298">
        <v>6210010020</v>
      </c>
      <c r="N22" s="297">
        <v>129</v>
      </c>
      <c r="O22" s="296">
        <v>729700</v>
      </c>
      <c r="P22" s="296">
        <v>729700</v>
      </c>
      <c r="Q22" s="295">
        <v>729700</v>
      </c>
    </row>
    <row r="23" spans="1:17" ht="43.5" customHeight="1" x14ac:dyDescent="0.25">
      <c r="A23" s="305"/>
      <c r="B23" s="304"/>
      <c r="C23" s="303"/>
      <c r="D23" s="325"/>
      <c r="E23" s="325"/>
      <c r="F23" s="360" t="s">
        <v>224</v>
      </c>
      <c r="G23" s="360"/>
      <c r="H23" s="360"/>
      <c r="I23" s="360"/>
      <c r="J23" s="300">
        <v>232</v>
      </c>
      <c r="K23" s="299">
        <v>1</v>
      </c>
      <c r="L23" s="299">
        <v>4</v>
      </c>
      <c r="M23" s="298">
        <v>6210010020</v>
      </c>
      <c r="N23" s="297" t="s">
        <v>232</v>
      </c>
      <c r="O23" s="296">
        <f>O24+O25</f>
        <v>778113.68</v>
      </c>
      <c r="P23" s="296">
        <f>P24+P25</f>
        <v>435000</v>
      </c>
      <c r="Q23" s="296">
        <f>Q24+Q25</f>
        <v>435000</v>
      </c>
    </row>
    <row r="24" spans="1:17" ht="29.25" customHeight="1" x14ac:dyDescent="0.25">
      <c r="A24" s="305"/>
      <c r="B24" s="304"/>
      <c r="C24" s="303"/>
      <c r="D24" s="325"/>
      <c r="E24" s="325"/>
      <c r="F24" s="301" t="s">
        <v>286</v>
      </c>
      <c r="G24" s="301"/>
      <c r="H24" s="301"/>
      <c r="I24" s="301"/>
      <c r="J24" s="300">
        <v>232</v>
      </c>
      <c r="K24" s="299">
        <v>1</v>
      </c>
      <c r="L24" s="299">
        <v>4</v>
      </c>
      <c r="M24" s="298">
        <v>6210010020</v>
      </c>
      <c r="N24" s="297">
        <v>244</v>
      </c>
      <c r="O24" s="296">
        <v>733113.68</v>
      </c>
      <c r="P24" s="296">
        <v>390000</v>
      </c>
      <c r="Q24" s="295">
        <v>390000</v>
      </c>
    </row>
    <row r="25" spans="1:17" ht="21" customHeight="1" x14ac:dyDescent="0.25">
      <c r="A25" s="305"/>
      <c r="B25" s="304"/>
      <c r="C25" s="303"/>
      <c r="D25" s="325"/>
      <c r="E25" s="325"/>
      <c r="F25" s="336" t="s">
        <v>293</v>
      </c>
      <c r="G25" s="335"/>
      <c r="H25" s="335"/>
      <c r="I25" s="334"/>
      <c r="J25" s="300">
        <v>232</v>
      </c>
      <c r="K25" s="299">
        <v>1</v>
      </c>
      <c r="L25" s="299">
        <v>4</v>
      </c>
      <c r="M25" s="298">
        <v>6210010020</v>
      </c>
      <c r="N25" s="297">
        <v>247</v>
      </c>
      <c r="O25" s="296">
        <v>45000</v>
      </c>
      <c r="P25" s="296">
        <v>45000</v>
      </c>
      <c r="Q25" s="295">
        <v>45000</v>
      </c>
    </row>
    <row r="26" spans="1:17" ht="19.5" customHeight="1" x14ac:dyDescent="0.25">
      <c r="A26" s="305"/>
      <c r="B26" s="304"/>
      <c r="C26" s="303"/>
      <c r="D26" s="325"/>
      <c r="E26" s="325"/>
      <c r="F26" s="360" t="s">
        <v>166</v>
      </c>
      <c r="G26" s="360"/>
      <c r="H26" s="360"/>
      <c r="I26" s="360"/>
      <c r="J26" s="300">
        <v>232</v>
      </c>
      <c r="K26" s="299">
        <v>1</v>
      </c>
      <c r="L26" s="299">
        <v>4</v>
      </c>
      <c r="M26" s="298">
        <v>6210010020</v>
      </c>
      <c r="N26" s="297">
        <v>540</v>
      </c>
      <c r="O26" s="296">
        <v>78241</v>
      </c>
      <c r="P26" s="296">
        <v>75500</v>
      </c>
      <c r="Q26" s="295">
        <v>75500</v>
      </c>
    </row>
    <row r="27" spans="1:17" ht="29.25" customHeight="1" x14ac:dyDescent="0.25">
      <c r="A27" s="305"/>
      <c r="B27" s="304"/>
      <c r="C27" s="303"/>
      <c r="D27" s="325"/>
      <c r="E27" s="325"/>
      <c r="F27" s="360" t="s">
        <v>265</v>
      </c>
      <c r="G27" s="360"/>
      <c r="H27" s="360"/>
      <c r="I27" s="360"/>
      <c r="J27" s="300">
        <v>232</v>
      </c>
      <c r="K27" s="299">
        <v>1</v>
      </c>
      <c r="L27" s="299">
        <v>4</v>
      </c>
      <c r="M27" s="298">
        <v>6210010020</v>
      </c>
      <c r="N27" s="297" t="s">
        <v>269</v>
      </c>
      <c r="O27" s="296">
        <f>O28+O29</f>
        <v>75000.240000000005</v>
      </c>
      <c r="P27" s="296">
        <f>P28+P29</f>
        <v>35000</v>
      </c>
      <c r="Q27" s="295">
        <f>Q28+Q29</f>
        <v>35000</v>
      </c>
    </row>
    <row r="28" spans="1:17" ht="33" customHeight="1" x14ac:dyDescent="0.25">
      <c r="A28" s="361"/>
      <c r="B28" s="304"/>
      <c r="C28" s="303"/>
      <c r="D28" s="325"/>
      <c r="E28" s="325"/>
      <c r="F28" s="360" t="s">
        <v>292</v>
      </c>
      <c r="G28" s="359"/>
      <c r="H28" s="359"/>
      <c r="I28" s="359"/>
      <c r="J28" s="300">
        <v>232</v>
      </c>
      <c r="K28" s="299">
        <v>1</v>
      </c>
      <c r="L28" s="299">
        <v>4</v>
      </c>
      <c r="M28" s="298">
        <v>6210010020</v>
      </c>
      <c r="N28" s="297">
        <v>851</v>
      </c>
      <c r="O28" s="296">
        <v>24999.94</v>
      </c>
      <c r="P28" s="296">
        <v>25000</v>
      </c>
      <c r="Q28" s="295">
        <v>25000</v>
      </c>
    </row>
    <row r="29" spans="1:17" ht="18.75" customHeight="1" x14ac:dyDescent="0.25">
      <c r="A29" s="361"/>
      <c r="B29" s="304"/>
      <c r="C29" s="303"/>
      <c r="D29" s="325"/>
      <c r="E29" s="325"/>
      <c r="F29" s="360" t="s">
        <v>290</v>
      </c>
      <c r="G29" s="359"/>
      <c r="H29" s="359"/>
      <c r="I29" s="359"/>
      <c r="J29" s="300">
        <v>232</v>
      </c>
      <c r="K29" s="299">
        <v>1</v>
      </c>
      <c r="L29" s="299">
        <v>4</v>
      </c>
      <c r="M29" s="298">
        <v>6210010020</v>
      </c>
      <c r="N29" s="297">
        <v>853</v>
      </c>
      <c r="O29" s="296">
        <v>50000.3</v>
      </c>
      <c r="P29" s="296">
        <v>10000</v>
      </c>
      <c r="Q29" s="296">
        <v>10000</v>
      </c>
    </row>
    <row r="30" spans="1:17" ht="77.25" customHeight="1" x14ac:dyDescent="0.25">
      <c r="A30" s="361"/>
      <c r="B30" s="304"/>
      <c r="C30" s="318" t="s">
        <v>82</v>
      </c>
      <c r="D30" s="317"/>
      <c r="E30" s="317"/>
      <c r="F30" s="317"/>
      <c r="G30" s="317"/>
      <c r="H30" s="317"/>
      <c r="I30" s="316"/>
      <c r="J30" s="300">
        <v>232</v>
      </c>
      <c r="K30" s="315">
        <v>1</v>
      </c>
      <c r="L30" s="315">
        <v>6</v>
      </c>
      <c r="M30" s="423">
        <v>0</v>
      </c>
      <c r="N30" s="314">
        <v>0</v>
      </c>
      <c r="O30" s="313">
        <f>O31</f>
        <v>59900</v>
      </c>
      <c r="P30" s="313">
        <f>P31</f>
        <v>59900</v>
      </c>
      <c r="Q30" s="313">
        <f>Q31</f>
        <v>59900</v>
      </c>
    </row>
    <row r="31" spans="1:17" ht="105" customHeight="1" x14ac:dyDescent="0.25">
      <c r="A31" s="361"/>
      <c r="B31" s="304"/>
      <c r="C31" s="303"/>
      <c r="D31" s="325"/>
      <c r="E31" s="325"/>
      <c r="F31" s="301" t="s">
        <v>227</v>
      </c>
      <c r="G31" s="301"/>
      <c r="H31" s="301"/>
      <c r="I31" s="301"/>
      <c r="J31" s="300">
        <v>232</v>
      </c>
      <c r="K31" s="299">
        <v>1</v>
      </c>
      <c r="L31" s="299">
        <v>6</v>
      </c>
      <c r="M31" s="298">
        <v>6200000000</v>
      </c>
      <c r="N31" s="297">
        <v>0</v>
      </c>
      <c r="O31" s="296">
        <f>O32</f>
        <v>59900</v>
      </c>
      <c r="P31" s="296">
        <f>P32</f>
        <v>59900</v>
      </c>
      <c r="Q31" s="296">
        <f>Q32</f>
        <v>59900</v>
      </c>
    </row>
    <row r="32" spans="1:17" ht="37.5" customHeight="1" x14ac:dyDescent="0.25">
      <c r="A32" s="361"/>
      <c r="B32" s="304"/>
      <c r="C32" s="303"/>
      <c r="D32" s="325"/>
      <c r="E32" s="325"/>
      <c r="F32" s="301" t="s">
        <v>273</v>
      </c>
      <c r="G32" s="301"/>
      <c r="H32" s="301"/>
      <c r="I32" s="301"/>
      <c r="J32" s="300">
        <v>232</v>
      </c>
      <c r="K32" s="299">
        <v>1</v>
      </c>
      <c r="L32" s="299">
        <v>6</v>
      </c>
      <c r="M32" s="298">
        <v>6210000000</v>
      </c>
      <c r="N32" s="297">
        <v>0</v>
      </c>
      <c r="O32" s="296">
        <f>O33</f>
        <v>59900</v>
      </c>
      <c r="P32" s="296">
        <f>P33</f>
        <v>59900</v>
      </c>
      <c r="Q32" s="296">
        <f>Q33</f>
        <v>59900</v>
      </c>
    </row>
    <row r="33" spans="1:17" ht="72" customHeight="1" x14ac:dyDescent="0.25">
      <c r="A33" s="361"/>
      <c r="B33" s="304"/>
      <c r="C33" s="303"/>
      <c r="D33" s="325"/>
      <c r="E33" s="325"/>
      <c r="F33" s="301" t="s">
        <v>267</v>
      </c>
      <c r="G33" s="301"/>
      <c r="H33" s="301"/>
      <c r="I33" s="301"/>
      <c r="J33" s="300">
        <v>232</v>
      </c>
      <c r="K33" s="299">
        <v>1</v>
      </c>
      <c r="L33" s="299">
        <v>6</v>
      </c>
      <c r="M33" s="298">
        <v>6210010080</v>
      </c>
      <c r="N33" s="297">
        <v>0</v>
      </c>
      <c r="O33" s="296">
        <f>O34</f>
        <v>59900</v>
      </c>
      <c r="P33" s="296">
        <f>P34</f>
        <v>59900</v>
      </c>
      <c r="Q33" s="296">
        <f>Q34</f>
        <v>59900</v>
      </c>
    </row>
    <row r="34" spans="1:17" ht="25.5" customHeight="1" x14ac:dyDescent="0.25">
      <c r="A34" s="361"/>
      <c r="B34" s="304"/>
      <c r="C34" s="303"/>
      <c r="D34" s="325"/>
      <c r="E34" s="325"/>
      <c r="F34" s="301" t="s">
        <v>166</v>
      </c>
      <c r="G34" s="301"/>
      <c r="H34" s="301"/>
      <c r="I34" s="301"/>
      <c r="J34" s="300">
        <v>232</v>
      </c>
      <c r="K34" s="299">
        <v>1</v>
      </c>
      <c r="L34" s="299">
        <v>6</v>
      </c>
      <c r="M34" s="298">
        <v>6210010080</v>
      </c>
      <c r="N34" s="297">
        <v>540</v>
      </c>
      <c r="O34" s="296">
        <v>59900</v>
      </c>
      <c r="P34" s="296">
        <v>59900</v>
      </c>
      <c r="Q34" s="295">
        <v>59900</v>
      </c>
    </row>
    <row r="35" spans="1:17" ht="27.75" customHeight="1" x14ac:dyDescent="0.25">
      <c r="A35" s="305"/>
      <c r="B35" s="304"/>
      <c r="C35" s="318" t="s">
        <v>38</v>
      </c>
      <c r="D35" s="317"/>
      <c r="E35" s="317"/>
      <c r="F35" s="317"/>
      <c r="G35" s="317"/>
      <c r="H35" s="317"/>
      <c r="I35" s="316"/>
      <c r="J35" s="300">
        <v>232</v>
      </c>
      <c r="K35" s="315">
        <v>1</v>
      </c>
      <c r="L35" s="315">
        <v>13</v>
      </c>
      <c r="M35" s="290">
        <v>0</v>
      </c>
      <c r="N35" s="314">
        <v>0</v>
      </c>
      <c r="O35" s="313">
        <f>O36</f>
        <v>3439.5</v>
      </c>
      <c r="P35" s="313">
        <f>P36</f>
        <v>4000</v>
      </c>
      <c r="Q35" s="313">
        <f>Q36</f>
        <v>4000</v>
      </c>
    </row>
    <row r="36" spans="1:17" ht="31.5" customHeight="1" x14ac:dyDescent="0.25">
      <c r="A36" s="305"/>
      <c r="B36" s="304"/>
      <c r="C36" s="336" t="s">
        <v>242</v>
      </c>
      <c r="D36" s="422"/>
      <c r="E36" s="422"/>
      <c r="F36" s="422"/>
      <c r="G36" s="422"/>
      <c r="H36" s="422"/>
      <c r="I36" s="421"/>
      <c r="J36" s="300">
        <v>232</v>
      </c>
      <c r="K36" s="299">
        <v>1</v>
      </c>
      <c r="L36" s="299">
        <v>13</v>
      </c>
      <c r="M36" s="370">
        <v>7700000000</v>
      </c>
      <c r="N36" s="297">
        <v>0</v>
      </c>
      <c r="O36" s="296">
        <f>O38</f>
        <v>3439.5</v>
      </c>
      <c r="P36" s="296">
        <f>P38</f>
        <v>4000</v>
      </c>
      <c r="Q36" s="296">
        <f>Q38</f>
        <v>4000</v>
      </c>
    </row>
    <row r="37" spans="1:17" ht="48" customHeight="1" x14ac:dyDescent="0.25">
      <c r="A37" s="305"/>
      <c r="B37" s="304"/>
      <c r="C37" s="420"/>
      <c r="D37" s="419"/>
      <c r="E37" s="379" t="s">
        <v>266</v>
      </c>
      <c r="F37" s="379"/>
      <c r="G37" s="379"/>
      <c r="H37" s="379"/>
      <c r="I37" s="378"/>
      <c r="J37" s="300">
        <v>232</v>
      </c>
      <c r="K37" s="299">
        <v>1</v>
      </c>
      <c r="L37" s="299">
        <v>13</v>
      </c>
      <c r="M37" s="370">
        <v>7700095100</v>
      </c>
      <c r="N37" s="297">
        <v>0</v>
      </c>
      <c r="O37" s="296">
        <f>O38</f>
        <v>3439.5</v>
      </c>
      <c r="P37" s="296">
        <f>P38</f>
        <v>4000</v>
      </c>
      <c r="Q37" s="296">
        <f>Q38</f>
        <v>4000</v>
      </c>
    </row>
    <row r="38" spans="1:17" ht="24.75" customHeight="1" x14ac:dyDescent="0.25">
      <c r="A38" s="305"/>
      <c r="B38" s="304"/>
      <c r="C38" s="303"/>
      <c r="D38" s="325"/>
      <c r="E38" s="324" t="s">
        <v>291</v>
      </c>
      <c r="F38" s="323"/>
      <c r="G38" s="323"/>
      <c r="H38" s="323"/>
      <c r="I38" s="373"/>
      <c r="J38" s="300">
        <v>232</v>
      </c>
      <c r="K38" s="299">
        <v>1</v>
      </c>
      <c r="L38" s="299">
        <v>13</v>
      </c>
      <c r="M38" s="370">
        <v>7700095100</v>
      </c>
      <c r="N38" s="297">
        <v>800</v>
      </c>
      <c r="O38" s="296">
        <f>O39</f>
        <v>3439.5</v>
      </c>
      <c r="P38" s="296">
        <f>P39</f>
        <v>4000</v>
      </c>
      <c r="Q38" s="296">
        <f>Q39</f>
        <v>4000</v>
      </c>
    </row>
    <row r="39" spans="1:17" ht="36.75" customHeight="1" x14ac:dyDescent="0.25">
      <c r="A39" s="305"/>
      <c r="B39" s="304"/>
      <c r="C39" s="303"/>
      <c r="D39" s="325"/>
      <c r="E39" s="325"/>
      <c r="F39" s="324" t="s">
        <v>265</v>
      </c>
      <c r="G39" s="323"/>
      <c r="H39" s="323"/>
      <c r="I39" s="373"/>
      <c r="J39" s="300">
        <v>232</v>
      </c>
      <c r="K39" s="299">
        <v>1</v>
      </c>
      <c r="L39" s="299">
        <v>13</v>
      </c>
      <c r="M39" s="370">
        <v>7700095100</v>
      </c>
      <c r="N39" s="297">
        <v>850</v>
      </c>
      <c r="O39" s="296">
        <f>O40</f>
        <v>3439.5</v>
      </c>
      <c r="P39" s="296">
        <f>P40</f>
        <v>4000</v>
      </c>
      <c r="Q39" s="296">
        <f>Q40</f>
        <v>4000</v>
      </c>
    </row>
    <row r="40" spans="1:17" s="369" customFormat="1" ht="21" customHeight="1" x14ac:dyDescent="0.25">
      <c r="A40" s="372"/>
      <c r="B40" s="371"/>
      <c r="C40" s="311"/>
      <c r="D40" s="302"/>
      <c r="E40" s="302"/>
      <c r="F40" s="301" t="s">
        <v>290</v>
      </c>
      <c r="G40" s="301"/>
      <c r="H40" s="301"/>
      <c r="I40" s="301"/>
      <c r="J40" s="300">
        <v>232</v>
      </c>
      <c r="K40" s="299">
        <v>1</v>
      </c>
      <c r="L40" s="299">
        <v>13</v>
      </c>
      <c r="M40" s="370">
        <v>7700095100</v>
      </c>
      <c r="N40" s="297">
        <v>853</v>
      </c>
      <c r="O40" s="296">
        <v>3439.5</v>
      </c>
      <c r="P40" s="296">
        <v>4000</v>
      </c>
      <c r="Q40" s="295">
        <v>4000</v>
      </c>
    </row>
    <row r="41" spans="1:17" ht="18.75" customHeight="1" x14ac:dyDescent="0.25">
      <c r="A41" s="376" t="s">
        <v>264</v>
      </c>
      <c r="B41" s="375"/>
      <c r="C41" s="375"/>
      <c r="D41" s="375"/>
      <c r="E41" s="375"/>
      <c r="F41" s="375"/>
      <c r="G41" s="375"/>
      <c r="H41" s="375"/>
      <c r="I41" s="374"/>
      <c r="J41" s="300">
        <v>232</v>
      </c>
      <c r="K41" s="315">
        <v>2</v>
      </c>
      <c r="L41" s="315">
        <v>0</v>
      </c>
      <c r="M41" s="290">
        <v>0</v>
      </c>
      <c r="N41" s="314">
        <v>0</v>
      </c>
      <c r="O41" s="313">
        <f>O46+O49</f>
        <v>261700</v>
      </c>
      <c r="P41" s="313">
        <f>P46+P49</f>
        <v>270500</v>
      </c>
      <c r="Q41" s="312">
        <f>Q42</f>
        <v>280100</v>
      </c>
    </row>
    <row r="42" spans="1:17" ht="31.5" customHeight="1" x14ac:dyDescent="0.25">
      <c r="A42" s="305"/>
      <c r="B42" s="304"/>
      <c r="C42" s="368" t="s">
        <v>42</v>
      </c>
      <c r="D42" s="367"/>
      <c r="E42" s="367"/>
      <c r="F42" s="367"/>
      <c r="G42" s="367"/>
      <c r="H42" s="367"/>
      <c r="I42" s="366"/>
      <c r="J42" s="300">
        <v>232</v>
      </c>
      <c r="K42" s="315">
        <v>2</v>
      </c>
      <c r="L42" s="315">
        <v>3</v>
      </c>
      <c r="M42" s="290">
        <v>0</v>
      </c>
      <c r="N42" s="314">
        <v>0</v>
      </c>
      <c r="O42" s="313">
        <f>O46+O49</f>
        <v>261700</v>
      </c>
      <c r="P42" s="313">
        <f>P46+P49</f>
        <v>270500</v>
      </c>
      <c r="Q42" s="312">
        <f>Q43</f>
        <v>280100</v>
      </c>
    </row>
    <row r="43" spans="1:17" ht="115.5" customHeight="1" x14ac:dyDescent="0.25">
      <c r="A43" s="305"/>
      <c r="B43" s="304"/>
      <c r="C43" s="418"/>
      <c r="D43" s="323" t="s">
        <v>227</v>
      </c>
      <c r="E43" s="365"/>
      <c r="F43" s="365"/>
      <c r="G43" s="365"/>
      <c r="H43" s="365"/>
      <c r="I43" s="364"/>
      <c r="J43" s="300">
        <v>232</v>
      </c>
      <c r="K43" s="299">
        <v>2</v>
      </c>
      <c r="L43" s="299">
        <v>3</v>
      </c>
      <c r="M43" s="309">
        <v>6200000000</v>
      </c>
      <c r="N43" s="297">
        <v>0</v>
      </c>
      <c r="O43" s="296">
        <f>O44</f>
        <v>261700</v>
      </c>
      <c r="P43" s="296">
        <f>P44</f>
        <v>270500</v>
      </c>
      <c r="Q43" s="295">
        <f>Q44</f>
        <v>280100</v>
      </c>
    </row>
    <row r="44" spans="1:17" ht="69.75" customHeight="1" x14ac:dyDescent="0.25">
      <c r="A44" s="305"/>
      <c r="B44" s="304"/>
      <c r="C44" s="303"/>
      <c r="D44" s="416" t="s">
        <v>263</v>
      </c>
      <c r="E44" s="415"/>
      <c r="F44" s="415"/>
      <c r="G44" s="415"/>
      <c r="H44" s="415"/>
      <c r="I44" s="414"/>
      <c r="J44" s="300">
        <v>232</v>
      </c>
      <c r="K44" s="299">
        <v>2</v>
      </c>
      <c r="L44" s="299">
        <v>3</v>
      </c>
      <c r="M44" s="298">
        <v>6220000000</v>
      </c>
      <c r="N44" s="297">
        <v>0</v>
      </c>
      <c r="O44" s="296">
        <f>O46+O49</f>
        <v>261700</v>
      </c>
      <c r="P44" s="296">
        <f>P46+P49</f>
        <v>270500</v>
      </c>
      <c r="Q44" s="295">
        <f>Q46+Q49</f>
        <v>280100</v>
      </c>
    </row>
    <row r="45" spans="1:17" ht="72" customHeight="1" x14ac:dyDescent="0.25">
      <c r="A45" s="305"/>
      <c r="B45" s="304"/>
      <c r="C45" s="303"/>
      <c r="D45" s="325"/>
      <c r="E45" s="417"/>
      <c r="F45" s="416" t="s">
        <v>262</v>
      </c>
      <c r="G45" s="415"/>
      <c r="H45" s="415"/>
      <c r="I45" s="414"/>
      <c r="J45" s="300">
        <v>232</v>
      </c>
      <c r="K45" s="329">
        <v>2</v>
      </c>
      <c r="L45" s="329">
        <v>3</v>
      </c>
      <c r="M45" s="298">
        <v>6220051180</v>
      </c>
      <c r="N45" s="328">
        <v>0</v>
      </c>
      <c r="O45" s="327">
        <f>O46+O49</f>
        <v>261700</v>
      </c>
      <c r="P45" s="327">
        <f>P46+P49</f>
        <v>270500</v>
      </c>
      <c r="Q45" s="333">
        <f>Q46+Q49</f>
        <v>280100</v>
      </c>
    </row>
    <row r="46" spans="1:17" ht="44.25" customHeight="1" x14ac:dyDescent="0.25">
      <c r="A46" s="305"/>
      <c r="B46" s="304"/>
      <c r="C46" s="303"/>
      <c r="D46" s="325"/>
      <c r="E46" s="325"/>
      <c r="F46" s="360" t="s">
        <v>261</v>
      </c>
      <c r="G46" s="360"/>
      <c r="H46" s="360"/>
      <c r="I46" s="360"/>
      <c r="J46" s="300">
        <v>232</v>
      </c>
      <c r="K46" s="299">
        <v>2</v>
      </c>
      <c r="L46" s="299">
        <v>3</v>
      </c>
      <c r="M46" s="298">
        <v>6220051180</v>
      </c>
      <c r="N46" s="297" t="s">
        <v>260</v>
      </c>
      <c r="O46" s="296">
        <f>O47+O48</f>
        <v>257796</v>
      </c>
      <c r="P46" s="296">
        <f>P47+P48</f>
        <v>266910</v>
      </c>
      <c r="Q46" s="295">
        <f>Q47+Q48</f>
        <v>274722</v>
      </c>
    </row>
    <row r="47" spans="1:17" ht="39" customHeight="1" x14ac:dyDescent="0.25">
      <c r="A47" s="305"/>
      <c r="B47" s="304"/>
      <c r="C47" s="303"/>
      <c r="D47" s="325"/>
      <c r="E47" s="325"/>
      <c r="F47" s="301" t="s">
        <v>289</v>
      </c>
      <c r="G47" s="301"/>
      <c r="H47" s="301"/>
      <c r="I47" s="301"/>
      <c r="J47" s="300">
        <v>232</v>
      </c>
      <c r="K47" s="299">
        <v>2</v>
      </c>
      <c r="L47" s="299">
        <v>3</v>
      </c>
      <c r="M47" s="298">
        <v>6220051180</v>
      </c>
      <c r="N47" s="297">
        <v>121</v>
      </c>
      <c r="O47" s="296">
        <v>198000</v>
      </c>
      <c r="P47" s="296">
        <v>205000</v>
      </c>
      <c r="Q47" s="295">
        <v>211000</v>
      </c>
    </row>
    <row r="48" spans="1:17" ht="99" customHeight="1" x14ac:dyDescent="0.25">
      <c r="A48" s="305"/>
      <c r="B48" s="304"/>
      <c r="C48" s="303"/>
      <c r="D48" s="325"/>
      <c r="E48" s="325"/>
      <c r="F48" s="301" t="s">
        <v>288</v>
      </c>
      <c r="G48" s="301"/>
      <c r="H48" s="301"/>
      <c r="I48" s="301"/>
      <c r="J48" s="300">
        <v>232</v>
      </c>
      <c r="K48" s="299">
        <v>2</v>
      </c>
      <c r="L48" s="299">
        <v>3</v>
      </c>
      <c r="M48" s="298">
        <v>6220051180</v>
      </c>
      <c r="N48" s="297">
        <v>129</v>
      </c>
      <c r="O48" s="296">
        <v>59796</v>
      </c>
      <c r="P48" s="296">
        <v>61910</v>
      </c>
      <c r="Q48" s="295">
        <v>63722</v>
      </c>
    </row>
    <row r="49" spans="1:17" ht="52.5" customHeight="1" x14ac:dyDescent="0.25">
      <c r="A49" s="305"/>
      <c r="B49" s="304"/>
      <c r="C49" s="303"/>
      <c r="D49" s="325"/>
      <c r="E49" s="325"/>
      <c r="F49" s="360" t="s">
        <v>224</v>
      </c>
      <c r="G49" s="360"/>
      <c r="H49" s="360"/>
      <c r="I49" s="360"/>
      <c r="J49" s="300">
        <v>232</v>
      </c>
      <c r="K49" s="299">
        <v>2</v>
      </c>
      <c r="L49" s="299">
        <v>3</v>
      </c>
      <c r="M49" s="298">
        <v>6220051180</v>
      </c>
      <c r="N49" s="297" t="s">
        <v>232</v>
      </c>
      <c r="O49" s="296">
        <f>O50</f>
        <v>3904</v>
      </c>
      <c r="P49" s="296">
        <f>P50</f>
        <v>3590</v>
      </c>
      <c r="Q49" s="295">
        <f>Q50</f>
        <v>5378</v>
      </c>
    </row>
    <row r="50" spans="1:17" ht="39.75" customHeight="1" x14ac:dyDescent="0.25">
      <c r="A50" s="305"/>
      <c r="B50" s="304"/>
      <c r="C50" s="303"/>
      <c r="D50" s="325"/>
      <c r="E50" s="325"/>
      <c r="F50" s="301" t="s">
        <v>286</v>
      </c>
      <c r="G50" s="301"/>
      <c r="H50" s="301"/>
      <c r="I50" s="301"/>
      <c r="J50" s="300">
        <v>232</v>
      </c>
      <c r="K50" s="299">
        <v>2</v>
      </c>
      <c r="L50" s="299">
        <v>3</v>
      </c>
      <c r="M50" s="298">
        <v>6220051180</v>
      </c>
      <c r="N50" s="297">
        <v>244</v>
      </c>
      <c r="O50" s="296">
        <v>3904</v>
      </c>
      <c r="P50" s="296">
        <v>3590</v>
      </c>
      <c r="Q50" s="295">
        <v>5378</v>
      </c>
    </row>
    <row r="51" spans="1:17" ht="43.5" customHeight="1" x14ac:dyDescent="0.25">
      <c r="A51" s="376" t="s">
        <v>259</v>
      </c>
      <c r="B51" s="375"/>
      <c r="C51" s="375"/>
      <c r="D51" s="375"/>
      <c r="E51" s="375"/>
      <c r="F51" s="375"/>
      <c r="G51" s="375"/>
      <c r="H51" s="375"/>
      <c r="I51" s="374"/>
      <c r="J51" s="300">
        <v>232</v>
      </c>
      <c r="K51" s="315">
        <v>3</v>
      </c>
      <c r="L51" s="315">
        <v>0</v>
      </c>
      <c r="M51" s="290">
        <v>0</v>
      </c>
      <c r="N51" s="314">
        <v>0</v>
      </c>
      <c r="O51" s="313">
        <f>O52+O59</f>
        <v>127000</v>
      </c>
      <c r="P51" s="313">
        <f>P52+P59</f>
        <v>127000</v>
      </c>
      <c r="Q51" s="313">
        <f>Q52+Q59</f>
        <v>127000</v>
      </c>
    </row>
    <row r="52" spans="1:17" ht="60" customHeight="1" x14ac:dyDescent="0.25">
      <c r="A52" s="305"/>
      <c r="B52" s="304"/>
      <c r="C52" s="368" t="s">
        <v>184</v>
      </c>
      <c r="D52" s="367"/>
      <c r="E52" s="367"/>
      <c r="F52" s="367"/>
      <c r="G52" s="367"/>
      <c r="H52" s="367"/>
      <c r="I52" s="366"/>
      <c r="J52" s="300">
        <v>232</v>
      </c>
      <c r="K52" s="315">
        <v>3</v>
      </c>
      <c r="L52" s="315">
        <v>10</v>
      </c>
      <c r="M52" s="290">
        <v>0</v>
      </c>
      <c r="N52" s="314">
        <v>0</v>
      </c>
      <c r="O52" s="348">
        <f>O54</f>
        <v>117000</v>
      </c>
      <c r="P52" s="348">
        <f>P54</f>
        <v>117000</v>
      </c>
      <c r="Q52" s="348">
        <f>Q54</f>
        <v>117000</v>
      </c>
    </row>
    <row r="53" spans="1:17" s="284" customFormat="1" ht="97.5" customHeight="1" x14ac:dyDescent="0.25">
      <c r="A53" s="305"/>
      <c r="B53" s="304"/>
      <c r="C53" s="324" t="s">
        <v>227</v>
      </c>
      <c r="D53" s="413"/>
      <c r="E53" s="413"/>
      <c r="F53" s="413"/>
      <c r="G53" s="413"/>
      <c r="H53" s="413"/>
      <c r="I53" s="412"/>
      <c r="J53" s="300">
        <v>232</v>
      </c>
      <c r="K53" s="299">
        <v>3</v>
      </c>
      <c r="L53" s="299">
        <v>10</v>
      </c>
      <c r="M53" s="411">
        <v>6200000000</v>
      </c>
      <c r="N53" s="297">
        <v>0</v>
      </c>
      <c r="O53" s="296">
        <f>O54</f>
        <v>117000</v>
      </c>
      <c r="P53" s="296">
        <f>P54</f>
        <v>117000</v>
      </c>
      <c r="Q53" s="296">
        <f>Q54</f>
        <v>117000</v>
      </c>
    </row>
    <row r="54" spans="1:17" s="284" customFormat="1" ht="65.25" customHeight="1" x14ac:dyDescent="0.25">
      <c r="A54" s="305"/>
      <c r="B54" s="304"/>
      <c r="C54" s="303"/>
      <c r="D54" s="339" t="s">
        <v>258</v>
      </c>
      <c r="E54" s="338"/>
      <c r="F54" s="338"/>
      <c r="G54" s="338"/>
      <c r="H54" s="338"/>
      <c r="I54" s="337"/>
      <c r="J54" s="300">
        <v>232</v>
      </c>
      <c r="K54" s="299">
        <v>3</v>
      </c>
      <c r="L54" s="299">
        <v>10</v>
      </c>
      <c r="M54" s="410">
        <v>6230000000</v>
      </c>
      <c r="N54" s="297">
        <v>0</v>
      </c>
      <c r="O54" s="296">
        <f>O55</f>
        <v>117000</v>
      </c>
      <c r="P54" s="296">
        <f>P55</f>
        <v>117000</v>
      </c>
      <c r="Q54" s="296">
        <f>Q55</f>
        <v>117000</v>
      </c>
    </row>
    <row r="55" spans="1:17" ht="73.5" customHeight="1" x14ac:dyDescent="0.25">
      <c r="A55" s="305"/>
      <c r="B55" s="304"/>
      <c r="C55" s="303"/>
      <c r="D55" s="409"/>
      <c r="E55" s="339" t="s">
        <v>257</v>
      </c>
      <c r="F55" s="338"/>
      <c r="G55" s="338"/>
      <c r="H55" s="338"/>
      <c r="I55" s="337"/>
      <c r="J55" s="300">
        <v>232</v>
      </c>
      <c r="K55" s="299">
        <v>3</v>
      </c>
      <c r="L55" s="299">
        <v>10</v>
      </c>
      <c r="M55" s="298">
        <v>6230095020</v>
      </c>
      <c r="N55" s="297">
        <v>0</v>
      </c>
      <c r="O55" s="327">
        <f>O56</f>
        <v>117000</v>
      </c>
      <c r="P55" s="327">
        <f>P56</f>
        <v>117000</v>
      </c>
      <c r="Q55" s="327">
        <f>Q56</f>
        <v>117000</v>
      </c>
    </row>
    <row r="56" spans="1:17" ht="45" customHeight="1" x14ac:dyDescent="0.25">
      <c r="A56" s="305"/>
      <c r="B56" s="304"/>
      <c r="C56" s="303"/>
      <c r="D56" s="325"/>
      <c r="E56" s="325"/>
      <c r="F56" s="360" t="s">
        <v>224</v>
      </c>
      <c r="G56" s="360"/>
      <c r="H56" s="360"/>
      <c r="I56" s="360"/>
      <c r="J56" s="300">
        <v>232</v>
      </c>
      <c r="K56" s="299">
        <v>3</v>
      </c>
      <c r="L56" s="299">
        <v>10</v>
      </c>
      <c r="M56" s="298">
        <v>6230095020</v>
      </c>
      <c r="N56" s="297" t="s">
        <v>232</v>
      </c>
      <c r="O56" s="327">
        <f>O57+O58</f>
        <v>117000</v>
      </c>
      <c r="P56" s="327">
        <f>P57+P58</f>
        <v>117000</v>
      </c>
      <c r="Q56" s="327">
        <f>Q57+Q58</f>
        <v>117000</v>
      </c>
    </row>
    <row r="57" spans="1:17" ht="31.5" customHeight="1" x14ac:dyDescent="0.25">
      <c r="A57" s="305"/>
      <c r="B57" s="304"/>
      <c r="C57" s="303"/>
      <c r="D57" s="325"/>
      <c r="E57" s="325"/>
      <c r="F57" s="301" t="s">
        <v>286</v>
      </c>
      <c r="G57" s="301"/>
      <c r="H57" s="301"/>
      <c r="I57" s="301"/>
      <c r="J57" s="300">
        <v>232</v>
      </c>
      <c r="K57" s="299">
        <v>3</v>
      </c>
      <c r="L57" s="299">
        <v>10</v>
      </c>
      <c r="M57" s="298">
        <v>6230095020</v>
      </c>
      <c r="N57" s="328">
        <v>244</v>
      </c>
      <c r="O57" s="327">
        <v>16607.14</v>
      </c>
      <c r="P57" s="296">
        <v>17000</v>
      </c>
      <c r="Q57" s="295">
        <v>17000</v>
      </c>
    </row>
    <row r="58" spans="1:17" ht="31.5" customHeight="1" x14ac:dyDescent="0.25">
      <c r="A58" s="305"/>
      <c r="B58" s="304"/>
      <c r="C58" s="303"/>
      <c r="D58" s="325"/>
      <c r="E58" s="325"/>
      <c r="F58" s="301" t="s">
        <v>287</v>
      </c>
      <c r="G58" s="301"/>
      <c r="H58" s="301"/>
      <c r="I58" s="301"/>
      <c r="J58" s="300">
        <v>232</v>
      </c>
      <c r="K58" s="299">
        <v>3</v>
      </c>
      <c r="L58" s="299">
        <v>10</v>
      </c>
      <c r="M58" s="298">
        <v>6230095020</v>
      </c>
      <c r="N58" s="328">
        <v>247</v>
      </c>
      <c r="O58" s="327">
        <v>100392.86</v>
      </c>
      <c r="P58" s="296">
        <v>100000</v>
      </c>
      <c r="Q58" s="296">
        <v>100000</v>
      </c>
    </row>
    <row r="59" spans="1:17" ht="72.75" customHeight="1" x14ac:dyDescent="0.25">
      <c r="A59" s="305"/>
      <c r="B59" s="304"/>
      <c r="C59" s="303"/>
      <c r="D59" s="325"/>
      <c r="E59" s="325"/>
      <c r="F59" s="318" t="s">
        <v>65</v>
      </c>
      <c r="G59" s="317"/>
      <c r="H59" s="317"/>
      <c r="I59" s="316"/>
      <c r="J59" s="300">
        <v>232</v>
      </c>
      <c r="K59" s="315">
        <v>3</v>
      </c>
      <c r="L59" s="315">
        <v>14</v>
      </c>
      <c r="M59" s="290">
        <v>0</v>
      </c>
      <c r="N59" s="314">
        <v>0</v>
      </c>
      <c r="O59" s="313">
        <f>O61</f>
        <v>10000</v>
      </c>
      <c r="P59" s="313">
        <f>P61</f>
        <v>10000</v>
      </c>
      <c r="Q59" s="313">
        <f>Q61</f>
        <v>10000</v>
      </c>
    </row>
    <row r="60" spans="1:17" ht="94.5" customHeight="1" x14ac:dyDescent="0.25">
      <c r="A60" s="305"/>
      <c r="B60" s="304"/>
      <c r="C60" s="324" t="s">
        <v>227</v>
      </c>
      <c r="D60" s="365"/>
      <c r="E60" s="365"/>
      <c r="F60" s="365"/>
      <c r="G60" s="365"/>
      <c r="H60" s="365"/>
      <c r="I60" s="364"/>
      <c r="J60" s="300">
        <v>232</v>
      </c>
      <c r="K60" s="299">
        <v>3</v>
      </c>
      <c r="L60" s="299">
        <v>14</v>
      </c>
      <c r="M60" s="309">
        <v>6200000000</v>
      </c>
      <c r="N60" s="297">
        <v>0</v>
      </c>
      <c r="O60" s="296">
        <f>O61</f>
        <v>10000</v>
      </c>
      <c r="P60" s="296">
        <f>P61</f>
        <v>10000</v>
      </c>
      <c r="Q60" s="295">
        <f>Q61</f>
        <v>10000</v>
      </c>
    </row>
    <row r="61" spans="1:17" ht="80.25" customHeight="1" x14ac:dyDescent="0.25">
      <c r="A61" s="305"/>
      <c r="B61" s="304"/>
      <c r="C61" s="303"/>
      <c r="D61" s="325"/>
      <c r="E61" s="325"/>
      <c r="F61" s="308" t="s">
        <v>256</v>
      </c>
      <c r="G61" s="307"/>
      <c r="H61" s="307"/>
      <c r="I61" s="306"/>
      <c r="J61" s="300">
        <v>232</v>
      </c>
      <c r="K61" s="299">
        <v>3</v>
      </c>
      <c r="L61" s="299">
        <v>14</v>
      </c>
      <c r="M61" s="298">
        <v>6240000000</v>
      </c>
      <c r="N61" s="297">
        <v>0</v>
      </c>
      <c r="O61" s="296">
        <f>O62</f>
        <v>10000</v>
      </c>
      <c r="P61" s="296">
        <f>P62</f>
        <v>10000</v>
      </c>
      <c r="Q61" s="296">
        <f>Q62</f>
        <v>10000</v>
      </c>
    </row>
    <row r="62" spans="1:17" ht="30.75" customHeight="1" x14ac:dyDescent="0.25">
      <c r="A62" s="305"/>
      <c r="B62" s="304"/>
      <c r="C62" s="303"/>
      <c r="D62" s="325"/>
      <c r="E62" s="325"/>
      <c r="F62" s="308" t="s">
        <v>255</v>
      </c>
      <c r="G62" s="307"/>
      <c r="H62" s="307"/>
      <c r="I62" s="306"/>
      <c r="J62" s="300">
        <v>232</v>
      </c>
      <c r="K62" s="299">
        <v>3</v>
      </c>
      <c r="L62" s="299">
        <v>14</v>
      </c>
      <c r="M62" s="298">
        <v>6240020040</v>
      </c>
      <c r="N62" s="297">
        <v>0</v>
      </c>
      <c r="O62" s="296">
        <f>O63</f>
        <v>10000</v>
      </c>
      <c r="P62" s="296">
        <f>P63</f>
        <v>10000</v>
      </c>
      <c r="Q62" s="296">
        <f>Q63</f>
        <v>10000</v>
      </c>
    </row>
    <row r="63" spans="1:17" ht="49.5" customHeight="1" x14ac:dyDescent="0.25">
      <c r="A63" s="305"/>
      <c r="B63" s="304"/>
      <c r="C63" s="303"/>
      <c r="D63" s="325"/>
      <c r="E63" s="325"/>
      <c r="F63" s="336" t="s">
        <v>224</v>
      </c>
      <c r="G63" s="335"/>
      <c r="H63" s="335"/>
      <c r="I63" s="334"/>
      <c r="J63" s="300">
        <v>232</v>
      </c>
      <c r="K63" s="299">
        <v>3</v>
      </c>
      <c r="L63" s="299">
        <v>14</v>
      </c>
      <c r="M63" s="298">
        <v>6240020040</v>
      </c>
      <c r="N63" s="297">
        <v>240</v>
      </c>
      <c r="O63" s="296">
        <f>O64</f>
        <v>10000</v>
      </c>
      <c r="P63" s="296">
        <f>P64</f>
        <v>10000</v>
      </c>
      <c r="Q63" s="296">
        <f>Q64</f>
        <v>10000</v>
      </c>
    </row>
    <row r="64" spans="1:17" ht="31.5" customHeight="1" x14ac:dyDescent="0.25">
      <c r="A64" s="305"/>
      <c r="B64" s="304"/>
      <c r="C64" s="303"/>
      <c r="D64" s="325"/>
      <c r="E64" s="325"/>
      <c r="F64" s="336" t="s">
        <v>286</v>
      </c>
      <c r="G64" s="335"/>
      <c r="H64" s="335"/>
      <c r="I64" s="334"/>
      <c r="J64" s="300">
        <v>232</v>
      </c>
      <c r="K64" s="299">
        <v>3</v>
      </c>
      <c r="L64" s="299">
        <v>14</v>
      </c>
      <c r="M64" s="298">
        <v>6240020040</v>
      </c>
      <c r="N64" s="297">
        <v>244</v>
      </c>
      <c r="O64" s="296">
        <v>10000</v>
      </c>
      <c r="P64" s="296">
        <v>10000</v>
      </c>
      <c r="Q64" s="295">
        <v>10000</v>
      </c>
    </row>
    <row r="65" spans="1:17" s="284" customFormat="1" ht="36" customHeight="1" x14ac:dyDescent="0.25">
      <c r="A65" s="376" t="s">
        <v>254</v>
      </c>
      <c r="B65" s="375"/>
      <c r="C65" s="375"/>
      <c r="D65" s="375"/>
      <c r="E65" s="375"/>
      <c r="F65" s="375"/>
      <c r="G65" s="375"/>
      <c r="H65" s="375"/>
      <c r="I65" s="374"/>
      <c r="J65" s="300">
        <v>232</v>
      </c>
      <c r="K65" s="315">
        <v>4</v>
      </c>
      <c r="L65" s="315">
        <v>0</v>
      </c>
      <c r="M65" s="290">
        <v>0</v>
      </c>
      <c r="N65" s="314">
        <v>0</v>
      </c>
      <c r="O65" s="313">
        <f>O66</f>
        <v>4191805.4699999997</v>
      </c>
      <c r="P65" s="313">
        <f>P66</f>
        <v>2399000</v>
      </c>
      <c r="Q65" s="313">
        <f>Q66+Q79</f>
        <v>2791000</v>
      </c>
    </row>
    <row r="66" spans="1:17" ht="15" customHeight="1" x14ac:dyDescent="0.25">
      <c r="A66" s="305"/>
      <c r="B66" s="304"/>
      <c r="C66" s="368" t="s">
        <v>84</v>
      </c>
      <c r="D66" s="367"/>
      <c r="E66" s="367"/>
      <c r="F66" s="367"/>
      <c r="G66" s="367"/>
      <c r="H66" s="367"/>
      <c r="I66" s="366"/>
      <c r="J66" s="300">
        <v>232</v>
      </c>
      <c r="K66" s="315">
        <v>4</v>
      </c>
      <c r="L66" s="315">
        <v>9</v>
      </c>
      <c r="M66" s="290">
        <v>0</v>
      </c>
      <c r="N66" s="314">
        <v>0</v>
      </c>
      <c r="O66" s="313">
        <f>O68</f>
        <v>4191805.4699999997</v>
      </c>
      <c r="P66" s="313">
        <f>P68</f>
        <v>2399000</v>
      </c>
      <c r="Q66" s="312">
        <f>Q68</f>
        <v>2428000</v>
      </c>
    </row>
    <row r="67" spans="1:17" ht="97.5" customHeight="1" x14ac:dyDescent="0.25">
      <c r="A67" s="305"/>
      <c r="B67" s="304"/>
      <c r="C67" s="324" t="s">
        <v>227</v>
      </c>
      <c r="D67" s="365"/>
      <c r="E67" s="365"/>
      <c r="F67" s="365"/>
      <c r="G67" s="365"/>
      <c r="H67" s="365"/>
      <c r="I67" s="364"/>
      <c r="J67" s="300">
        <v>232</v>
      </c>
      <c r="K67" s="299">
        <v>4</v>
      </c>
      <c r="L67" s="299">
        <v>9</v>
      </c>
      <c r="M67" s="309">
        <v>6200000000</v>
      </c>
      <c r="N67" s="297">
        <v>0</v>
      </c>
      <c r="O67" s="296">
        <f>O68</f>
        <v>4191805.4699999997</v>
      </c>
      <c r="P67" s="296">
        <f>P68</f>
        <v>2399000</v>
      </c>
      <c r="Q67" s="295">
        <f>Q68</f>
        <v>2428000</v>
      </c>
    </row>
    <row r="68" spans="1:17" ht="66.75" customHeight="1" x14ac:dyDescent="0.25">
      <c r="A68" s="305"/>
      <c r="B68" s="304"/>
      <c r="C68" s="303"/>
      <c r="D68" s="339" t="s">
        <v>253</v>
      </c>
      <c r="E68" s="338"/>
      <c r="F68" s="338"/>
      <c r="G68" s="338"/>
      <c r="H68" s="338"/>
      <c r="I68" s="337"/>
      <c r="J68" s="300">
        <v>232</v>
      </c>
      <c r="K68" s="299">
        <v>4</v>
      </c>
      <c r="L68" s="299">
        <v>9</v>
      </c>
      <c r="M68" s="298">
        <v>6250000000</v>
      </c>
      <c r="N68" s="297">
        <v>0</v>
      </c>
      <c r="O68" s="296">
        <f>O69+O76+O73</f>
        <v>4191805.4699999997</v>
      </c>
      <c r="P68" s="296">
        <f>P69+P76</f>
        <v>2399000</v>
      </c>
      <c r="Q68" s="295">
        <f>Q69+Q76</f>
        <v>2428000</v>
      </c>
    </row>
    <row r="69" spans="1:17" ht="65.45" customHeight="1" x14ac:dyDescent="0.25">
      <c r="A69" s="305"/>
      <c r="B69" s="304"/>
      <c r="C69" s="303"/>
      <c r="D69" s="339" t="s">
        <v>252</v>
      </c>
      <c r="E69" s="338"/>
      <c r="F69" s="338"/>
      <c r="G69" s="338"/>
      <c r="H69" s="338"/>
      <c r="I69" s="337"/>
      <c r="J69" s="300">
        <v>232</v>
      </c>
      <c r="K69" s="299">
        <v>4</v>
      </c>
      <c r="L69" s="299">
        <v>9</v>
      </c>
      <c r="M69" s="298">
        <v>6250095280</v>
      </c>
      <c r="N69" s="297">
        <v>0</v>
      </c>
      <c r="O69" s="296">
        <f>O70</f>
        <v>1371602.47</v>
      </c>
      <c r="P69" s="296">
        <f>P70</f>
        <v>1389000</v>
      </c>
      <c r="Q69" s="295">
        <f>Q70</f>
        <v>1418000</v>
      </c>
    </row>
    <row r="70" spans="1:17" ht="50.25" customHeight="1" x14ac:dyDescent="0.25">
      <c r="A70" s="305"/>
      <c r="B70" s="304"/>
      <c r="C70" s="303"/>
      <c r="D70" s="325"/>
      <c r="E70" s="325"/>
      <c r="F70" s="360" t="s">
        <v>224</v>
      </c>
      <c r="G70" s="360"/>
      <c r="H70" s="360"/>
      <c r="I70" s="360"/>
      <c r="J70" s="300">
        <v>232</v>
      </c>
      <c r="K70" s="299">
        <v>4</v>
      </c>
      <c r="L70" s="299">
        <v>9</v>
      </c>
      <c r="M70" s="298">
        <v>6250095280</v>
      </c>
      <c r="N70" s="297" t="s">
        <v>232</v>
      </c>
      <c r="O70" s="296">
        <f>O71+O72</f>
        <v>1371602.47</v>
      </c>
      <c r="P70" s="296">
        <f>P71+P72</f>
        <v>1389000</v>
      </c>
      <c r="Q70" s="296">
        <f>Q71+Q72</f>
        <v>1418000</v>
      </c>
    </row>
    <row r="71" spans="1:17" ht="22.5" customHeight="1" x14ac:dyDescent="0.25">
      <c r="A71" s="305"/>
      <c r="B71" s="304"/>
      <c r="C71" s="303"/>
      <c r="D71" s="325"/>
      <c r="E71" s="301" t="s">
        <v>286</v>
      </c>
      <c r="F71" s="301"/>
      <c r="G71" s="301"/>
      <c r="H71" s="301"/>
      <c r="I71" s="301"/>
      <c r="J71" s="300">
        <v>232</v>
      </c>
      <c r="K71" s="299">
        <v>4</v>
      </c>
      <c r="L71" s="299">
        <v>9</v>
      </c>
      <c r="M71" s="298">
        <v>6250095280</v>
      </c>
      <c r="N71" s="297">
        <v>244</v>
      </c>
      <c r="O71" s="296">
        <v>971602.47</v>
      </c>
      <c r="P71" s="296">
        <v>789000</v>
      </c>
      <c r="Q71" s="295">
        <v>818000</v>
      </c>
    </row>
    <row r="72" spans="1:17" ht="29.25" customHeight="1" x14ac:dyDescent="0.25">
      <c r="A72" s="361"/>
      <c r="B72" s="304"/>
      <c r="C72" s="303"/>
      <c r="D72" s="325"/>
      <c r="E72" s="302"/>
      <c r="F72" s="336" t="s">
        <v>287</v>
      </c>
      <c r="G72" s="331"/>
      <c r="H72" s="331"/>
      <c r="I72" s="330"/>
      <c r="J72" s="300">
        <v>232</v>
      </c>
      <c r="K72" s="299">
        <v>4</v>
      </c>
      <c r="L72" s="299">
        <v>9</v>
      </c>
      <c r="M72" s="298">
        <v>6250095280</v>
      </c>
      <c r="N72" s="297">
        <v>247</v>
      </c>
      <c r="O72" s="296">
        <v>400000</v>
      </c>
      <c r="P72" s="296">
        <v>600000</v>
      </c>
      <c r="Q72" s="295">
        <v>600000</v>
      </c>
    </row>
    <row r="73" spans="1:17" ht="135.6" customHeight="1" x14ac:dyDescent="0.25">
      <c r="A73" s="361"/>
      <c r="B73" s="304"/>
      <c r="C73" s="303"/>
      <c r="D73" s="325"/>
      <c r="E73" s="302"/>
      <c r="F73" s="336" t="s">
        <v>251</v>
      </c>
      <c r="G73" s="335"/>
      <c r="H73" s="335"/>
      <c r="I73" s="334"/>
      <c r="J73" s="300">
        <v>232</v>
      </c>
      <c r="K73" s="299">
        <v>4</v>
      </c>
      <c r="L73" s="299">
        <v>9</v>
      </c>
      <c r="M73" s="396" t="s">
        <v>250</v>
      </c>
      <c r="N73" s="297">
        <v>0</v>
      </c>
      <c r="O73" s="296">
        <f>O74</f>
        <v>800000</v>
      </c>
      <c r="P73" s="296">
        <f>P74</f>
        <v>0</v>
      </c>
      <c r="Q73" s="295">
        <f>Q74</f>
        <v>0</v>
      </c>
    </row>
    <row r="74" spans="1:17" ht="48.6" customHeight="1" x14ac:dyDescent="0.25">
      <c r="A74" s="361"/>
      <c r="B74" s="304"/>
      <c r="C74" s="303"/>
      <c r="D74" s="325"/>
      <c r="E74" s="302"/>
      <c r="F74" s="336" t="s">
        <v>224</v>
      </c>
      <c r="G74" s="335"/>
      <c r="H74" s="335"/>
      <c r="I74" s="334"/>
      <c r="J74" s="300">
        <v>232</v>
      </c>
      <c r="K74" s="299">
        <v>4</v>
      </c>
      <c r="L74" s="299">
        <v>9</v>
      </c>
      <c r="M74" s="396" t="s">
        <v>250</v>
      </c>
      <c r="N74" s="297" t="s">
        <v>232</v>
      </c>
      <c r="O74" s="296">
        <f>O75</f>
        <v>800000</v>
      </c>
      <c r="P74" s="296">
        <f>P75</f>
        <v>0</v>
      </c>
      <c r="Q74" s="295">
        <f>Q75</f>
        <v>0</v>
      </c>
    </row>
    <row r="75" spans="1:17" ht="29.25" customHeight="1" x14ac:dyDescent="0.25">
      <c r="A75" s="361"/>
      <c r="B75" s="304"/>
      <c r="C75" s="303"/>
      <c r="D75" s="325"/>
      <c r="E75" s="302"/>
      <c r="F75" s="408" t="s">
        <v>286</v>
      </c>
      <c r="G75" s="407"/>
      <c r="H75" s="407"/>
      <c r="I75" s="406"/>
      <c r="J75" s="300">
        <v>232</v>
      </c>
      <c r="K75" s="299">
        <v>4</v>
      </c>
      <c r="L75" s="299">
        <v>9</v>
      </c>
      <c r="M75" s="396" t="s">
        <v>250</v>
      </c>
      <c r="N75" s="297">
        <v>244</v>
      </c>
      <c r="O75" s="296">
        <v>800000</v>
      </c>
      <c r="P75" s="296">
        <v>0</v>
      </c>
      <c r="Q75" s="295">
        <v>0</v>
      </c>
    </row>
    <row r="76" spans="1:17" ht="45.75" customHeight="1" x14ac:dyDescent="0.25">
      <c r="A76" s="361"/>
      <c r="B76" s="304"/>
      <c r="C76" s="303"/>
      <c r="D76" s="360" t="s">
        <v>249</v>
      </c>
      <c r="E76" s="405"/>
      <c r="F76" s="405"/>
      <c r="G76" s="405"/>
      <c r="H76" s="405"/>
      <c r="I76" s="405"/>
      <c r="J76" s="300">
        <v>232</v>
      </c>
      <c r="K76" s="299">
        <v>4</v>
      </c>
      <c r="L76" s="299">
        <v>9</v>
      </c>
      <c r="M76" s="396" t="s">
        <v>248</v>
      </c>
      <c r="N76" s="297">
        <v>0</v>
      </c>
      <c r="O76" s="296">
        <f>O77</f>
        <v>2020203</v>
      </c>
      <c r="P76" s="296">
        <f>P77</f>
        <v>1010000</v>
      </c>
      <c r="Q76" s="295">
        <f>Q77</f>
        <v>1010000</v>
      </c>
    </row>
    <row r="77" spans="1:17" ht="45.75" customHeight="1" x14ac:dyDescent="0.25">
      <c r="A77" s="361"/>
      <c r="B77" s="304"/>
      <c r="C77" s="303"/>
      <c r="D77" s="325"/>
      <c r="E77" s="301" t="s">
        <v>224</v>
      </c>
      <c r="F77" s="404"/>
      <c r="G77" s="404"/>
      <c r="H77" s="404"/>
      <c r="I77" s="404"/>
      <c r="J77" s="300">
        <v>232</v>
      </c>
      <c r="K77" s="299">
        <v>4</v>
      </c>
      <c r="L77" s="299">
        <v>9</v>
      </c>
      <c r="M77" s="396" t="s">
        <v>248</v>
      </c>
      <c r="N77" s="297">
        <v>240</v>
      </c>
      <c r="O77" s="296">
        <f>O78</f>
        <v>2020203</v>
      </c>
      <c r="P77" s="296">
        <f>P78</f>
        <v>1010000</v>
      </c>
      <c r="Q77" s="295">
        <f>Q78</f>
        <v>1010000</v>
      </c>
    </row>
    <row r="78" spans="1:17" ht="29.25" customHeight="1" x14ac:dyDescent="0.25">
      <c r="A78" s="403"/>
      <c r="B78" s="385"/>
      <c r="C78" s="402"/>
      <c r="D78" s="401"/>
      <c r="E78" s="400"/>
      <c r="F78" s="399" t="s">
        <v>286</v>
      </c>
      <c r="G78" s="398"/>
      <c r="H78" s="398"/>
      <c r="I78" s="398"/>
      <c r="J78" s="300">
        <v>232</v>
      </c>
      <c r="K78" s="397">
        <v>4</v>
      </c>
      <c r="L78" s="397">
        <v>9</v>
      </c>
      <c r="M78" s="396" t="s">
        <v>248</v>
      </c>
      <c r="N78" s="395">
        <v>244</v>
      </c>
      <c r="O78" s="394">
        <v>2020203</v>
      </c>
      <c r="P78" s="393">
        <v>1010000</v>
      </c>
      <c r="Q78" s="392">
        <v>1010000</v>
      </c>
    </row>
    <row r="79" spans="1:17" ht="29.25" customHeight="1" x14ac:dyDescent="0.25">
      <c r="A79" s="375" t="s">
        <v>204</v>
      </c>
      <c r="B79" s="391"/>
      <c r="C79" s="391"/>
      <c r="D79" s="391"/>
      <c r="E79" s="391"/>
      <c r="F79" s="391"/>
      <c r="G79" s="391"/>
      <c r="H79" s="391"/>
      <c r="I79" s="390"/>
      <c r="J79" s="300">
        <v>232</v>
      </c>
      <c r="K79" s="315">
        <v>4</v>
      </c>
      <c r="L79" s="315">
        <v>12</v>
      </c>
      <c r="M79" s="290">
        <v>0</v>
      </c>
      <c r="N79" s="314">
        <v>0</v>
      </c>
      <c r="O79" s="389">
        <v>0</v>
      </c>
      <c r="P79" s="313">
        <v>0</v>
      </c>
      <c r="Q79" s="313">
        <f>Q80</f>
        <v>363000</v>
      </c>
    </row>
    <row r="80" spans="1:17" ht="92.25" customHeight="1" x14ac:dyDescent="0.25">
      <c r="A80" s="386"/>
      <c r="B80" s="385"/>
      <c r="C80" s="324" t="s">
        <v>227</v>
      </c>
      <c r="D80" s="388"/>
      <c r="E80" s="388"/>
      <c r="F80" s="388"/>
      <c r="G80" s="388"/>
      <c r="H80" s="388"/>
      <c r="I80" s="387"/>
      <c r="J80" s="300">
        <v>232</v>
      </c>
      <c r="K80" s="299">
        <v>4</v>
      </c>
      <c r="L80" s="299">
        <v>12</v>
      </c>
      <c r="M80" s="309">
        <v>6200000000</v>
      </c>
      <c r="N80" s="297">
        <v>0</v>
      </c>
      <c r="O80" s="296">
        <v>0</v>
      </c>
      <c r="P80" s="296">
        <v>0</v>
      </c>
      <c r="Q80" s="296">
        <f>Q81</f>
        <v>363000</v>
      </c>
    </row>
    <row r="81" spans="1:17" ht="80.25" customHeight="1" x14ac:dyDescent="0.25">
      <c r="A81" s="386"/>
      <c r="B81" s="385"/>
      <c r="C81" s="360" t="s">
        <v>247</v>
      </c>
      <c r="D81" s="384"/>
      <c r="E81" s="384"/>
      <c r="F81" s="384"/>
      <c r="G81" s="384"/>
      <c r="H81" s="384"/>
      <c r="I81" s="384"/>
      <c r="J81" s="300">
        <v>232</v>
      </c>
      <c r="K81" s="299">
        <v>4</v>
      </c>
      <c r="L81" s="299">
        <v>12</v>
      </c>
      <c r="M81" s="298" t="s">
        <v>246</v>
      </c>
      <c r="N81" s="297">
        <v>0</v>
      </c>
      <c r="O81" s="296">
        <v>0</v>
      </c>
      <c r="P81" s="296">
        <v>0</v>
      </c>
      <c r="Q81" s="296">
        <f>Q82</f>
        <v>363000</v>
      </c>
    </row>
    <row r="82" spans="1:17" ht="168" customHeight="1" x14ac:dyDescent="0.25">
      <c r="A82" s="326"/>
      <c r="B82" s="304"/>
      <c r="C82" s="303"/>
      <c r="D82" s="324" t="s">
        <v>245</v>
      </c>
      <c r="E82" s="383"/>
      <c r="F82" s="383"/>
      <c r="G82" s="383"/>
      <c r="H82" s="383"/>
      <c r="I82" s="382"/>
      <c r="J82" s="300">
        <v>232</v>
      </c>
      <c r="K82" s="299">
        <v>4</v>
      </c>
      <c r="L82" s="299">
        <v>12</v>
      </c>
      <c r="M82" s="377" t="s">
        <v>244</v>
      </c>
      <c r="N82" s="297">
        <v>0</v>
      </c>
      <c r="O82" s="296">
        <v>0</v>
      </c>
      <c r="P82" s="296">
        <v>0</v>
      </c>
      <c r="Q82" s="296">
        <f>Q83</f>
        <v>363000</v>
      </c>
    </row>
    <row r="83" spans="1:17" ht="48.75" customHeight="1" x14ac:dyDescent="0.25">
      <c r="A83" s="326"/>
      <c r="B83" s="304"/>
      <c r="C83" s="303"/>
      <c r="D83" s="325"/>
      <c r="E83" s="336" t="s">
        <v>224</v>
      </c>
      <c r="F83" s="331"/>
      <c r="G83" s="331"/>
      <c r="H83" s="331"/>
      <c r="I83" s="330"/>
      <c r="J83" s="300">
        <v>232</v>
      </c>
      <c r="K83" s="299">
        <v>4</v>
      </c>
      <c r="L83" s="299">
        <v>12</v>
      </c>
      <c r="M83" s="377" t="s">
        <v>244</v>
      </c>
      <c r="N83" s="297">
        <v>240</v>
      </c>
      <c r="O83" s="296">
        <v>0</v>
      </c>
      <c r="P83" s="296">
        <v>0</v>
      </c>
      <c r="Q83" s="296">
        <f>Q84</f>
        <v>363000</v>
      </c>
    </row>
    <row r="84" spans="1:17" ht="41.25" customHeight="1" x14ac:dyDescent="0.25">
      <c r="A84" s="381"/>
      <c r="B84" s="304"/>
      <c r="C84" s="303"/>
      <c r="D84" s="325"/>
      <c r="E84" s="302"/>
      <c r="F84" s="380" t="s">
        <v>286</v>
      </c>
      <c r="G84" s="379"/>
      <c r="H84" s="379"/>
      <c r="I84" s="378"/>
      <c r="J84" s="300">
        <v>232</v>
      </c>
      <c r="K84" s="299">
        <v>4</v>
      </c>
      <c r="L84" s="299">
        <v>12</v>
      </c>
      <c r="M84" s="377" t="s">
        <v>244</v>
      </c>
      <c r="N84" s="297">
        <v>244</v>
      </c>
      <c r="O84" s="296">
        <v>0</v>
      </c>
      <c r="P84" s="296">
        <v>0</v>
      </c>
      <c r="Q84" s="296">
        <v>363000</v>
      </c>
    </row>
    <row r="85" spans="1:17" ht="32.25" customHeight="1" x14ac:dyDescent="0.25">
      <c r="A85" s="376" t="s">
        <v>243</v>
      </c>
      <c r="B85" s="375"/>
      <c r="C85" s="375"/>
      <c r="D85" s="375"/>
      <c r="E85" s="375"/>
      <c r="F85" s="375"/>
      <c r="G85" s="375"/>
      <c r="H85" s="375"/>
      <c r="I85" s="374"/>
      <c r="J85" s="300">
        <v>232</v>
      </c>
      <c r="K85" s="315">
        <v>5</v>
      </c>
      <c r="L85" s="315">
        <v>0</v>
      </c>
      <c r="M85" s="290">
        <v>0</v>
      </c>
      <c r="N85" s="314">
        <v>0</v>
      </c>
      <c r="O85" s="313">
        <f>O86+O91</f>
        <v>2552629.4699999997</v>
      </c>
      <c r="P85" s="313">
        <f>P86+P91</f>
        <v>1042260</v>
      </c>
      <c r="Q85" s="312">
        <f>Q86+Q91</f>
        <v>1115360</v>
      </c>
    </row>
    <row r="86" spans="1:17" ht="15" customHeight="1" x14ac:dyDescent="0.25">
      <c r="A86" s="305"/>
      <c r="B86" s="304"/>
      <c r="C86" s="368" t="s">
        <v>63</v>
      </c>
      <c r="D86" s="367"/>
      <c r="E86" s="367"/>
      <c r="F86" s="367"/>
      <c r="G86" s="367"/>
      <c r="H86" s="367"/>
      <c r="I86" s="366"/>
      <c r="J86" s="300">
        <v>232</v>
      </c>
      <c r="K86" s="315">
        <v>5</v>
      </c>
      <c r="L86" s="315">
        <v>1</v>
      </c>
      <c r="M86" s="290">
        <v>0</v>
      </c>
      <c r="N86" s="314">
        <v>0</v>
      </c>
      <c r="O86" s="313">
        <f>O87</f>
        <v>45000</v>
      </c>
      <c r="P86" s="313">
        <f>P87</f>
        <v>45000</v>
      </c>
      <c r="Q86" s="312">
        <f>Q87</f>
        <v>45000</v>
      </c>
    </row>
    <row r="87" spans="1:17" ht="30" customHeight="1" x14ac:dyDescent="0.25">
      <c r="A87" s="305"/>
      <c r="B87" s="304"/>
      <c r="C87" s="303"/>
      <c r="D87" s="324" t="s">
        <v>242</v>
      </c>
      <c r="E87" s="323"/>
      <c r="F87" s="323"/>
      <c r="G87" s="323"/>
      <c r="H87" s="323"/>
      <c r="I87" s="373"/>
      <c r="J87" s="300">
        <v>232</v>
      </c>
      <c r="K87" s="299">
        <v>5</v>
      </c>
      <c r="L87" s="299">
        <v>1</v>
      </c>
      <c r="M87" s="370">
        <v>7700000000</v>
      </c>
      <c r="N87" s="297">
        <v>0</v>
      </c>
      <c r="O87" s="296">
        <f>O88</f>
        <v>45000</v>
      </c>
      <c r="P87" s="296">
        <f>P88</f>
        <v>45000</v>
      </c>
      <c r="Q87" s="295">
        <f>Q88</f>
        <v>45000</v>
      </c>
    </row>
    <row r="88" spans="1:17" ht="81.75" customHeight="1" x14ac:dyDescent="0.25">
      <c r="A88" s="305"/>
      <c r="B88" s="304"/>
      <c r="C88" s="303"/>
      <c r="D88" s="325"/>
      <c r="E88" s="360" t="s">
        <v>241</v>
      </c>
      <c r="F88" s="360"/>
      <c r="G88" s="360"/>
      <c r="H88" s="360"/>
      <c r="I88" s="360"/>
      <c r="J88" s="300">
        <v>232</v>
      </c>
      <c r="K88" s="299">
        <v>5</v>
      </c>
      <c r="L88" s="299">
        <v>1</v>
      </c>
      <c r="M88" s="370">
        <v>7700090140</v>
      </c>
      <c r="N88" s="297">
        <v>0</v>
      </c>
      <c r="O88" s="296">
        <f>O89</f>
        <v>45000</v>
      </c>
      <c r="P88" s="296">
        <f>P89</f>
        <v>45000</v>
      </c>
      <c r="Q88" s="295">
        <f>Q89</f>
        <v>45000</v>
      </c>
    </row>
    <row r="89" spans="1:17" ht="45" customHeight="1" x14ac:dyDescent="0.25">
      <c r="A89" s="305"/>
      <c r="B89" s="304"/>
      <c r="C89" s="303"/>
      <c r="D89" s="325"/>
      <c r="E89" s="325"/>
      <c r="F89" s="360" t="s">
        <v>224</v>
      </c>
      <c r="G89" s="360"/>
      <c r="H89" s="360"/>
      <c r="I89" s="360"/>
      <c r="J89" s="300">
        <v>232</v>
      </c>
      <c r="K89" s="299">
        <v>5</v>
      </c>
      <c r="L89" s="299">
        <v>1</v>
      </c>
      <c r="M89" s="370">
        <v>7700090140</v>
      </c>
      <c r="N89" s="297" t="s">
        <v>232</v>
      </c>
      <c r="O89" s="296">
        <f>O90</f>
        <v>45000</v>
      </c>
      <c r="P89" s="296">
        <f>P90</f>
        <v>45000</v>
      </c>
      <c r="Q89" s="295">
        <f>Q90</f>
        <v>45000</v>
      </c>
    </row>
    <row r="90" spans="1:17" s="369" customFormat="1" ht="30" customHeight="1" x14ac:dyDescent="0.25">
      <c r="A90" s="372"/>
      <c r="B90" s="371"/>
      <c r="C90" s="311"/>
      <c r="D90" s="302"/>
      <c r="E90" s="302"/>
      <c r="F90" s="301" t="s">
        <v>286</v>
      </c>
      <c r="G90" s="301"/>
      <c r="H90" s="301"/>
      <c r="I90" s="301"/>
      <c r="J90" s="300">
        <v>232</v>
      </c>
      <c r="K90" s="299">
        <v>5</v>
      </c>
      <c r="L90" s="299">
        <v>1</v>
      </c>
      <c r="M90" s="370">
        <v>7700090140</v>
      </c>
      <c r="N90" s="297">
        <v>244</v>
      </c>
      <c r="O90" s="296">
        <v>45000</v>
      </c>
      <c r="P90" s="296">
        <v>45000</v>
      </c>
      <c r="Q90" s="295">
        <v>45000</v>
      </c>
    </row>
    <row r="91" spans="1:17" ht="21.75" customHeight="1" x14ac:dyDescent="0.25">
      <c r="A91" s="305"/>
      <c r="B91" s="304"/>
      <c r="C91" s="368" t="s">
        <v>48</v>
      </c>
      <c r="D91" s="367"/>
      <c r="E91" s="367"/>
      <c r="F91" s="367"/>
      <c r="G91" s="367"/>
      <c r="H91" s="367"/>
      <c r="I91" s="366"/>
      <c r="J91" s="300">
        <v>232</v>
      </c>
      <c r="K91" s="315">
        <v>5</v>
      </c>
      <c r="L91" s="315">
        <v>3</v>
      </c>
      <c r="M91" s="290">
        <v>0</v>
      </c>
      <c r="N91" s="314">
        <v>0</v>
      </c>
      <c r="O91" s="313">
        <f>O92</f>
        <v>2507629.4699999997</v>
      </c>
      <c r="P91" s="313">
        <f>P93</f>
        <v>997260</v>
      </c>
      <c r="Q91" s="312">
        <f>Q92</f>
        <v>1070360</v>
      </c>
    </row>
    <row r="92" spans="1:17" ht="93" customHeight="1" x14ac:dyDescent="0.25">
      <c r="A92" s="305"/>
      <c r="B92" s="304"/>
      <c r="C92" s="324" t="s">
        <v>227</v>
      </c>
      <c r="D92" s="365"/>
      <c r="E92" s="365"/>
      <c r="F92" s="365"/>
      <c r="G92" s="365"/>
      <c r="H92" s="365"/>
      <c r="I92" s="364"/>
      <c r="J92" s="300">
        <v>232</v>
      </c>
      <c r="K92" s="299">
        <v>5</v>
      </c>
      <c r="L92" s="299">
        <v>3</v>
      </c>
      <c r="M92" s="309">
        <v>6200000000</v>
      </c>
      <c r="N92" s="297">
        <v>0</v>
      </c>
      <c r="O92" s="296">
        <f>O93</f>
        <v>2507629.4699999997</v>
      </c>
      <c r="P92" s="296">
        <f>P93</f>
        <v>997260</v>
      </c>
      <c r="Q92" s="295">
        <f>Q93+Q98</f>
        <v>1070360</v>
      </c>
    </row>
    <row r="93" spans="1:17" ht="62.25" customHeight="1" x14ac:dyDescent="0.25">
      <c r="A93" s="305"/>
      <c r="B93" s="304"/>
      <c r="C93" s="303"/>
      <c r="D93" s="339" t="s">
        <v>240</v>
      </c>
      <c r="E93" s="338"/>
      <c r="F93" s="338"/>
      <c r="G93" s="338"/>
      <c r="H93" s="338"/>
      <c r="I93" s="337"/>
      <c r="J93" s="300">
        <v>232</v>
      </c>
      <c r="K93" s="299">
        <v>5</v>
      </c>
      <c r="L93" s="299">
        <v>3</v>
      </c>
      <c r="M93" s="298">
        <v>6260000000</v>
      </c>
      <c r="N93" s="297">
        <v>0</v>
      </c>
      <c r="O93" s="296">
        <f>O94+O98</f>
        <v>2507629.4699999997</v>
      </c>
      <c r="P93" s="296">
        <f>P94+P98</f>
        <v>997260</v>
      </c>
      <c r="Q93" s="295">
        <f>Q94</f>
        <v>1070360</v>
      </c>
    </row>
    <row r="94" spans="1:17" ht="63.75" customHeight="1" x14ac:dyDescent="0.25">
      <c r="A94" s="305"/>
      <c r="B94" s="304"/>
      <c r="C94" s="303"/>
      <c r="D94" s="340"/>
      <c r="E94" s="339" t="s">
        <v>239</v>
      </c>
      <c r="F94" s="338"/>
      <c r="G94" s="338"/>
      <c r="H94" s="338"/>
      <c r="I94" s="337"/>
      <c r="J94" s="300">
        <v>232</v>
      </c>
      <c r="K94" s="299">
        <v>5</v>
      </c>
      <c r="L94" s="299">
        <v>3</v>
      </c>
      <c r="M94" s="298">
        <v>6260095310</v>
      </c>
      <c r="N94" s="297">
        <v>0</v>
      </c>
      <c r="O94" s="296">
        <f>O95</f>
        <v>1620529.47</v>
      </c>
      <c r="P94" s="296">
        <f>P95</f>
        <v>997260</v>
      </c>
      <c r="Q94" s="295">
        <f>Q95</f>
        <v>1070360</v>
      </c>
    </row>
    <row r="95" spans="1:17" ht="48.75" customHeight="1" x14ac:dyDescent="0.25">
      <c r="A95" s="305"/>
      <c r="B95" s="304"/>
      <c r="C95" s="303"/>
      <c r="D95" s="325"/>
      <c r="E95" s="325"/>
      <c r="F95" s="360" t="s">
        <v>224</v>
      </c>
      <c r="G95" s="360"/>
      <c r="H95" s="360"/>
      <c r="I95" s="360"/>
      <c r="J95" s="300">
        <v>232</v>
      </c>
      <c r="K95" s="299">
        <v>5</v>
      </c>
      <c r="L95" s="299">
        <v>3</v>
      </c>
      <c r="M95" s="298">
        <v>6260095310</v>
      </c>
      <c r="N95" s="297" t="s">
        <v>232</v>
      </c>
      <c r="O95" s="296">
        <f>O96+O97</f>
        <v>1620529.47</v>
      </c>
      <c r="P95" s="296">
        <f>P96+P97</f>
        <v>997260</v>
      </c>
      <c r="Q95" s="295">
        <f>Q96+Q97</f>
        <v>1070360</v>
      </c>
    </row>
    <row r="96" spans="1:17" ht="33" customHeight="1" x14ac:dyDescent="0.25">
      <c r="A96" s="305"/>
      <c r="B96" s="304"/>
      <c r="C96" s="303"/>
      <c r="D96" s="325"/>
      <c r="E96" s="325"/>
      <c r="F96" s="301" t="s">
        <v>286</v>
      </c>
      <c r="G96" s="301"/>
      <c r="H96" s="301"/>
      <c r="I96" s="301"/>
      <c r="J96" s="300">
        <v>232</v>
      </c>
      <c r="K96" s="299">
        <v>5</v>
      </c>
      <c r="L96" s="299">
        <v>3</v>
      </c>
      <c r="M96" s="298">
        <v>6260095310</v>
      </c>
      <c r="N96" s="297">
        <v>244</v>
      </c>
      <c r="O96" s="296">
        <v>1591390.84</v>
      </c>
      <c r="P96" s="296">
        <v>969260</v>
      </c>
      <c r="Q96" s="295">
        <v>1042360</v>
      </c>
    </row>
    <row r="97" spans="1:17" ht="33" customHeight="1" x14ac:dyDescent="0.25">
      <c r="A97" s="361"/>
      <c r="B97" s="304"/>
      <c r="C97" s="303"/>
      <c r="D97" s="325"/>
      <c r="E97" s="325"/>
      <c r="F97" s="301" t="s">
        <v>287</v>
      </c>
      <c r="G97" s="301"/>
      <c r="H97" s="301"/>
      <c r="I97" s="301"/>
      <c r="J97" s="300">
        <v>232</v>
      </c>
      <c r="K97" s="299">
        <v>5</v>
      </c>
      <c r="L97" s="299">
        <v>3</v>
      </c>
      <c r="M97" s="298">
        <v>6260095310</v>
      </c>
      <c r="N97" s="297">
        <v>247</v>
      </c>
      <c r="O97" s="296">
        <v>29138.63</v>
      </c>
      <c r="P97" s="296">
        <v>28000</v>
      </c>
      <c r="Q97" s="296">
        <v>28000</v>
      </c>
    </row>
    <row r="98" spans="1:17" ht="32.25" customHeight="1" x14ac:dyDescent="0.25">
      <c r="A98" s="361"/>
      <c r="B98" s="304"/>
      <c r="C98" s="360" t="s">
        <v>238</v>
      </c>
      <c r="D98" s="363"/>
      <c r="E98" s="363"/>
      <c r="F98" s="363"/>
      <c r="G98" s="363"/>
      <c r="H98" s="363"/>
      <c r="I98" s="363"/>
      <c r="J98" s="300">
        <v>232</v>
      </c>
      <c r="K98" s="362">
        <v>5</v>
      </c>
      <c r="L98" s="362">
        <v>3</v>
      </c>
      <c r="M98" s="358" t="s">
        <v>237</v>
      </c>
      <c r="N98" s="357">
        <v>0</v>
      </c>
      <c r="O98" s="296">
        <f>O99</f>
        <v>887100</v>
      </c>
      <c r="P98" s="296">
        <f>P99</f>
        <v>0</v>
      </c>
      <c r="Q98" s="296">
        <f>Q99</f>
        <v>0</v>
      </c>
    </row>
    <row r="99" spans="1:17" ht="45" customHeight="1" x14ac:dyDescent="0.25">
      <c r="A99" s="361"/>
      <c r="B99" s="304"/>
      <c r="C99" s="303"/>
      <c r="D99" s="325"/>
      <c r="E99" s="360" t="s">
        <v>224</v>
      </c>
      <c r="F99" s="359"/>
      <c r="G99" s="359"/>
      <c r="H99" s="359"/>
      <c r="I99" s="359"/>
      <c r="J99" s="300">
        <v>232</v>
      </c>
      <c r="K99" s="362">
        <v>5</v>
      </c>
      <c r="L99" s="362">
        <v>3</v>
      </c>
      <c r="M99" s="358" t="s">
        <v>237</v>
      </c>
      <c r="N99" s="357">
        <v>240</v>
      </c>
      <c r="O99" s="296">
        <f>O100</f>
        <v>887100</v>
      </c>
      <c r="P99" s="296">
        <f>P100</f>
        <v>0</v>
      </c>
      <c r="Q99" s="296">
        <f>Q100</f>
        <v>0</v>
      </c>
    </row>
    <row r="100" spans="1:17" ht="32.25" customHeight="1" x14ac:dyDescent="0.25">
      <c r="A100" s="361"/>
      <c r="B100" s="304"/>
      <c r="C100" s="303"/>
      <c r="D100" s="325"/>
      <c r="E100" s="360" t="s">
        <v>286</v>
      </c>
      <c r="F100" s="359"/>
      <c r="G100" s="359"/>
      <c r="H100" s="359"/>
      <c r="I100" s="359"/>
      <c r="J100" s="300">
        <v>232</v>
      </c>
      <c r="K100" s="299">
        <v>5</v>
      </c>
      <c r="L100" s="299">
        <v>3</v>
      </c>
      <c r="M100" s="358" t="s">
        <v>237</v>
      </c>
      <c r="N100" s="357">
        <v>244</v>
      </c>
      <c r="O100" s="296">
        <v>887100</v>
      </c>
      <c r="P100" s="296">
        <v>0</v>
      </c>
      <c r="Q100" s="296">
        <v>0</v>
      </c>
    </row>
    <row r="101" spans="1:17" ht="15" customHeight="1" x14ac:dyDescent="0.25">
      <c r="A101" s="356" t="s">
        <v>236</v>
      </c>
      <c r="B101" s="355"/>
      <c r="C101" s="355"/>
      <c r="D101" s="355"/>
      <c r="E101" s="355"/>
      <c r="F101" s="355"/>
      <c r="G101" s="355"/>
      <c r="H101" s="355"/>
      <c r="I101" s="354"/>
      <c r="J101" s="300">
        <v>232</v>
      </c>
      <c r="K101" s="350">
        <v>8</v>
      </c>
      <c r="L101" s="350">
        <v>0</v>
      </c>
      <c r="M101" s="341">
        <v>0</v>
      </c>
      <c r="N101" s="349">
        <v>0</v>
      </c>
      <c r="O101" s="348">
        <f>O102</f>
        <v>5477156.75</v>
      </c>
      <c r="P101" s="348">
        <f>P102</f>
        <v>5362040</v>
      </c>
      <c r="Q101" s="347">
        <f>Q102</f>
        <v>5362040</v>
      </c>
    </row>
    <row r="102" spans="1:17" ht="15" customHeight="1" x14ac:dyDescent="0.25">
      <c r="A102" s="346"/>
      <c r="B102" s="345"/>
      <c r="C102" s="353" t="s">
        <v>51</v>
      </c>
      <c r="D102" s="352"/>
      <c r="E102" s="352"/>
      <c r="F102" s="352"/>
      <c r="G102" s="352"/>
      <c r="H102" s="352"/>
      <c r="I102" s="351"/>
      <c r="J102" s="300">
        <v>232</v>
      </c>
      <c r="K102" s="350">
        <v>8</v>
      </c>
      <c r="L102" s="350">
        <v>1</v>
      </c>
      <c r="M102" s="341">
        <v>0</v>
      </c>
      <c r="N102" s="349">
        <v>0</v>
      </c>
      <c r="O102" s="348">
        <f>O103</f>
        <v>5477156.75</v>
      </c>
      <c r="P102" s="348">
        <f>P103</f>
        <v>5362040</v>
      </c>
      <c r="Q102" s="347">
        <f>Q103</f>
        <v>5362040</v>
      </c>
    </row>
    <row r="103" spans="1:17" ht="102" customHeight="1" x14ac:dyDescent="0.25">
      <c r="A103" s="346"/>
      <c r="B103" s="345"/>
      <c r="C103" s="344"/>
      <c r="D103" s="343" t="s">
        <v>227</v>
      </c>
      <c r="E103" s="343"/>
      <c r="F103" s="343"/>
      <c r="G103" s="343"/>
      <c r="H103" s="343"/>
      <c r="I103" s="342"/>
      <c r="J103" s="300">
        <v>232</v>
      </c>
      <c r="K103" s="329">
        <v>8</v>
      </c>
      <c r="L103" s="329">
        <v>1</v>
      </c>
      <c r="M103" s="341">
        <v>6200000000</v>
      </c>
      <c r="N103" s="328">
        <v>0</v>
      </c>
      <c r="O103" s="327">
        <f>O104</f>
        <v>5477156.75</v>
      </c>
      <c r="P103" s="327">
        <f>P104</f>
        <v>5362040</v>
      </c>
      <c r="Q103" s="327">
        <f>Q104</f>
        <v>5362040</v>
      </c>
    </row>
    <row r="104" spans="1:17" ht="62.25" customHeight="1" x14ac:dyDescent="0.25">
      <c r="A104" s="305"/>
      <c r="B104" s="304"/>
      <c r="C104" s="303"/>
      <c r="D104" s="339" t="s">
        <v>235</v>
      </c>
      <c r="E104" s="338"/>
      <c r="F104" s="338"/>
      <c r="G104" s="338"/>
      <c r="H104" s="338"/>
      <c r="I104" s="337"/>
      <c r="J104" s="300">
        <v>232</v>
      </c>
      <c r="K104" s="299">
        <v>8</v>
      </c>
      <c r="L104" s="299">
        <v>1</v>
      </c>
      <c r="M104" s="309">
        <v>6270000000</v>
      </c>
      <c r="N104" s="297">
        <v>0</v>
      </c>
      <c r="O104" s="296">
        <f>O105+O107+O111</f>
        <v>5477156.75</v>
      </c>
      <c r="P104" s="296">
        <f>P107+P105+P111</f>
        <v>5362040</v>
      </c>
      <c r="Q104" s="296">
        <f>Q105+Q107+Q111</f>
        <v>5362040</v>
      </c>
    </row>
    <row r="105" spans="1:17" ht="99.75" customHeight="1" x14ac:dyDescent="0.25">
      <c r="A105" s="305"/>
      <c r="B105" s="304"/>
      <c r="C105" s="303"/>
      <c r="D105" s="340"/>
      <c r="E105" s="339" t="s">
        <v>234</v>
      </c>
      <c r="F105" s="338"/>
      <c r="G105" s="338"/>
      <c r="H105" s="338"/>
      <c r="I105" s="337"/>
      <c r="J105" s="300">
        <v>232</v>
      </c>
      <c r="K105" s="299">
        <v>8</v>
      </c>
      <c r="L105" s="299">
        <v>1</v>
      </c>
      <c r="M105" s="298">
        <v>6270075080</v>
      </c>
      <c r="N105" s="328">
        <v>0</v>
      </c>
      <c r="O105" s="327">
        <f>O106</f>
        <v>3906980</v>
      </c>
      <c r="P105" s="296">
        <f>P106</f>
        <v>4662040</v>
      </c>
      <c r="Q105" s="296">
        <f>Q106</f>
        <v>4662040</v>
      </c>
    </row>
    <row r="106" spans="1:17" ht="31.5" customHeight="1" x14ac:dyDescent="0.25">
      <c r="A106" s="305"/>
      <c r="B106" s="304"/>
      <c r="C106" s="303"/>
      <c r="D106" s="325"/>
      <c r="E106" s="325"/>
      <c r="F106" s="336" t="s">
        <v>166</v>
      </c>
      <c r="G106" s="335"/>
      <c r="H106" s="335"/>
      <c r="I106" s="334"/>
      <c r="J106" s="300">
        <v>232</v>
      </c>
      <c r="K106" s="299">
        <v>8</v>
      </c>
      <c r="L106" s="299">
        <v>1</v>
      </c>
      <c r="M106" s="298">
        <v>6270075080</v>
      </c>
      <c r="N106" s="297">
        <v>540</v>
      </c>
      <c r="O106" s="296">
        <v>3906980</v>
      </c>
      <c r="P106" s="296">
        <v>4662040</v>
      </c>
      <c r="Q106" s="296">
        <v>4662040</v>
      </c>
    </row>
    <row r="107" spans="1:17" ht="79.5" customHeight="1" x14ac:dyDescent="0.25">
      <c r="A107" s="305"/>
      <c r="B107" s="304"/>
      <c r="C107" s="303"/>
      <c r="D107" s="325"/>
      <c r="E107" s="325"/>
      <c r="F107" s="301" t="s">
        <v>233</v>
      </c>
      <c r="G107" s="301"/>
      <c r="H107" s="301"/>
      <c r="I107" s="301"/>
      <c r="J107" s="300">
        <v>232</v>
      </c>
      <c r="K107" s="299">
        <v>8</v>
      </c>
      <c r="L107" s="299">
        <v>1</v>
      </c>
      <c r="M107" s="298">
        <v>6270095220</v>
      </c>
      <c r="N107" s="297">
        <v>0</v>
      </c>
      <c r="O107" s="296">
        <f>O108</f>
        <v>815116.75</v>
      </c>
      <c r="P107" s="296">
        <f>P108</f>
        <v>700000</v>
      </c>
      <c r="Q107" s="295">
        <f>Q108</f>
        <v>700000</v>
      </c>
    </row>
    <row r="108" spans="1:17" ht="51" customHeight="1" x14ac:dyDescent="0.25">
      <c r="A108" s="305" t="s">
        <v>287</v>
      </c>
      <c r="B108" s="304"/>
      <c r="C108" s="303"/>
      <c r="D108" s="325"/>
      <c r="E108" s="325"/>
      <c r="F108" s="332" t="s">
        <v>224</v>
      </c>
      <c r="G108" s="331"/>
      <c r="H108" s="331"/>
      <c r="I108" s="330"/>
      <c r="J108" s="300">
        <v>232</v>
      </c>
      <c r="K108" s="299">
        <v>8</v>
      </c>
      <c r="L108" s="299">
        <v>1</v>
      </c>
      <c r="M108" s="298">
        <v>6270095220</v>
      </c>
      <c r="N108" s="297">
        <v>240</v>
      </c>
      <c r="O108" s="296">
        <f>O109+O110</f>
        <v>815116.75</v>
      </c>
      <c r="P108" s="296">
        <f>P109+P110</f>
        <v>700000</v>
      </c>
      <c r="Q108" s="296">
        <f>Q109+Q110</f>
        <v>700000</v>
      </c>
    </row>
    <row r="109" spans="1:17" ht="31.5" customHeight="1" x14ac:dyDescent="0.25">
      <c r="A109" s="305"/>
      <c r="B109" s="304"/>
      <c r="C109" s="303"/>
      <c r="D109" s="325"/>
      <c r="E109" s="325"/>
      <c r="F109" s="301" t="s">
        <v>286</v>
      </c>
      <c r="G109" s="301"/>
      <c r="H109" s="301"/>
      <c r="I109" s="301"/>
      <c r="J109" s="300">
        <v>232</v>
      </c>
      <c r="K109" s="329">
        <v>8</v>
      </c>
      <c r="L109" s="329">
        <v>1</v>
      </c>
      <c r="M109" s="298">
        <v>6270095220</v>
      </c>
      <c r="N109" s="328">
        <v>244</v>
      </c>
      <c r="O109" s="327">
        <v>318383.62</v>
      </c>
      <c r="P109" s="327">
        <v>100000</v>
      </c>
      <c r="Q109" s="333">
        <v>100000</v>
      </c>
    </row>
    <row r="110" spans="1:17" ht="24.75" customHeight="1" x14ac:dyDescent="0.25">
      <c r="A110" s="305"/>
      <c r="B110" s="304"/>
      <c r="C110" s="303"/>
      <c r="D110" s="325"/>
      <c r="E110" s="325"/>
      <c r="F110" s="332" t="s">
        <v>287</v>
      </c>
      <c r="G110" s="331"/>
      <c r="H110" s="331"/>
      <c r="I110" s="330"/>
      <c r="J110" s="300">
        <v>232</v>
      </c>
      <c r="K110" s="329">
        <v>8</v>
      </c>
      <c r="L110" s="329">
        <v>1</v>
      </c>
      <c r="M110" s="298">
        <v>6270095220</v>
      </c>
      <c r="N110" s="328">
        <v>247</v>
      </c>
      <c r="O110" s="327">
        <v>496733.13</v>
      </c>
      <c r="P110" s="327">
        <v>600000</v>
      </c>
      <c r="Q110" s="327">
        <v>600000</v>
      </c>
    </row>
    <row r="111" spans="1:17" ht="45" customHeight="1" x14ac:dyDescent="0.25">
      <c r="A111" s="326"/>
      <c r="B111" s="304"/>
      <c r="C111" s="303"/>
      <c r="D111" s="325"/>
      <c r="E111" s="325"/>
      <c r="F111" s="324" t="s">
        <v>231</v>
      </c>
      <c r="G111" s="323"/>
      <c r="H111" s="323"/>
      <c r="I111" s="322"/>
      <c r="J111" s="300">
        <v>232</v>
      </c>
      <c r="K111" s="299">
        <v>8</v>
      </c>
      <c r="L111" s="299">
        <v>1</v>
      </c>
      <c r="M111" s="298">
        <v>6270097030</v>
      </c>
      <c r="N111" s="297">
        <v>0</v>
      </c>
      <c r="O111" s="296">
        <f>O112</f>
        <v>755060</v>
      </c>
      <c r="P111" s="296">
        <f>P112</f>
        <v>0</v>
      </c>
      <c r="Q111" s="296">
        <f>Q112</f>
        <v>0</v>
      </c>
    </row>
    <row r="112" spans="1:17" ht="21" customHeight="1" x14ac:dyDescent="0.25">
      <c r="A112" s="326"/>
      <c r="B112" s="304"/>
      <c r="C112" s="303"/>
      <c r="D112" s="325"/>
      <c r="E112" s="325"/>
      <c r="F112" s="324" t="s">
        <v>166</v>
      </c>
      <c r="G112" s="323"/>
      <c r="H112" s="323"/>
      <c r="I112" s="322"/>
      <c r="J112" s="300">
        <v>232</v>
      </c>
      <c r="K112" s="299">
        <v>8</v>
      </c>
      <c r="L112" s="299">
        <v>1</v>
      </c>
      <c r="M112" s="298">
        <v>6270097030</v>
      </c>
      <c r="N112" s="297">
        <v>540</v>
      </c>
      <c r="O112" s="296">
        <v>755060</v>
      </c>
      <c r="P112" s="296">
        <v>0</v>
      </c>
      <c r="Q112" s="296">
        <v>0</v>
      </c>
    </row>
    <row r="113" spans="1:17" ht="23.25" customHeight="1" x14ac:dyDescent="0.25">
      <c r="A113" s="321" t="s">
        <v>229</v>
      </c>
      <c r="B113" s="320"/>
      <c r="C113" s="320"/>
      <c r="D113" s="320"/>
      <c r="E113" s="320"/>
      <c r="F113" s="320"/>
      <c r="G113" s="320"/>
      <c r="H113" s="320"/>
      <c r="I113" s="319"/>
      <c r="J113" s="300">
        <v>232</v>
      </c>
      <c r="K113" s="315">
        <v>11</v>
      </c>
      <c r="L113" s="315">
        <v>0</v>
      </c>
      <c r="M113" s="290">
        <v>0</v>
      </c>
      <c r="N113" s="314">
        <v>0</v>
      </c>
      <c r="O113" s="313">
        <f>O114</f>
        <v>5280</v>
      </c>
      <c r="P113" s="313">
        <f>P114</f>
        <v>30000</v>
      </c>
      <c r="Q113" s="312">
        <f>Q114</f>
        <v>30000</v>
      </c>
    </row>
    <row r="114" spans="1:17" ht="18" customHeight="1" x14ac:dyDescent="0.25">
      <c r="A114" s="305"/>
      <c r="B114" s="304"/>
      <c r="C114" s="318" t="s">
        <v>228</v>
      </c>
      <c r="D114" s="317"/>
      <c r="E114" s="317"/>
      <c r="F114" s="317"/>
      <c r="G114" s="317"/>
      <c r="H114" s="317"/>
      <c r="I114" s="316"/>
      <c r="J114" s="300">
        <v>232</v>
      </c>
      <c r="K114" s="315">
        <v>11</v>
      </c>
      <c r="L114" s="315">
        <v>1</v>
      </c>
      <c r="M114" s="290">
        <v>0</v>
      </c>
      <c r="N114" s="314">
        <v>0</v>
      </c>
      <c r="O114" s="313">
        <f>O116</f>
        <v>5280</v>
      </c>
      <c r="P114" s="313">
        <f>P116</f>
        <v>30000</v>
      </c>
      <c r="Q114" s="312">
        <f>Q116</f>
        <v>30000</v>
      </c>
    </row>
    <row r="115" spans="1:17" ht="104.25" customHeight="1" x14ac:dyDescent="0.25">
      <c r="A115" s="305"/>
      <c r="B115" s="304"/>
      <c r="C115" s="311"/>
      <c r="D115" s="301" t="s">
        <v>227</v>
      </c>
      <c r="E115" s="310"/>
      <c r="F115" s="310"/>
      <c r="G115" s="310"/>
      <c r="H115" s="310"/>
      <c r="I115" s="310"/>
      <c r="J115" s="300">
        <v>232</v>
      </c>
      <c r="K115" s="299">
        <v>11</v>
      </c>
      <c r="L115" s="299">
        <v>1</v>
      </c>
      <c r="M115" s="290">
        <v>6200000000</v>
      </c>
      <c r="N115" s="297">
        <v>0</v>
      </c>
      <c r="O115" s="296">
        <f>O116</f>
        <v>5280</v>
      </c>
      <c r="P115" s="296">
        <f>P116</f>
        <v>30000</v>
      </c>
      <c r="Q115" s="295">
        <f>Q116</f>
        <v>30000</v>
      </c>
    </row>
    <row r="116" spans="1:17" ht="59.25" customHeight="1" x14ac:dyDescent="0.25">
      <c r="A116" s="305"/>
      <c r="B116" s="304"/>
      <c r="C116" s="308" t="s">
        <v>226</v>
      </c>
      <c r="D116" s="307"/>
      <c r="E116" s="307"/>
      <c r="F116" s="307"/>
      <c r="G116" s="307"/>
      <c r="H116" s="307"/>
      <c r="I116" s="306"/>
      <c r="J116" s="300">
        <v>232</v>
      </c>
      <c r="K116" s="299">
        <v>11</v>
      </c>
      <c r="L116" s="299">
        <v>1</v>
      </c>
      <c r="M116" s="309">
        <v>6280000000</v>
      </c>
      <c r="N116" s="297">
        <v>0</v>
      </c>
      <c r="O116" s="296">
        <f>O117</f>
        <v>5280</v>
      </c>
      <c r="P116" s="296">
        <f>P117</f>
        <v>30000</v>
      </c>
      <c r="Q116" s="295">
        <f>Q117</f>
        <v>30000</v>
      </c>
    </row>
    <row r="117" spans="1:17" ht="60.75" customHeight="1" x14ac:dyDescent="0.25">
      <c r="A117" s="305"/>
      <c r="B117" s="304"/>
      <c r="C117" s="308" t="s">
        <v>225</v>
      </c>
      <c r="D117" s="307"/>
      <c r="E117" s="307"/>
      <c r="F117" s="307"/>
      <c r="G117" s="307"/>
      <c r="H117" s="307"/>
      <c r="I117" s="306"/>
      <c r="J117" s="300">
        <v>232</v>
      </c>
      <c r="K117" s="299">
        <v>11</v>
      </c>
      <c r="L117" s="299">
        <v>1</v>
      </c>
      <c r="M117" s="298">
        <v>6280095240</v>
      </c>
      <c r="N117" s="297">
        <v>0</v>
      </c>
      <c r="O117" s="296">
        <f>O118</f>
        <v>5280</v>
      </c>
      <c r="P117" s="296">
        <f>P118</f>
        <v>30000</v>
      </c>
      <c r="Q117" s="295">
        <f>Q118</f>
        <v>30000</v>
      </c>
    </row>
    <row r="118" spans="1:17" ht="45.75" customHeight="1" x14ac:dyDescent="0.25">
      <c r="A118" s="305"/>
      <c r="B118" s="304"/>
      <c r="C118" s="303"/>
      <c r="D118" s="302"/>
      <c r="E118" s="302"/>
      <c r="F118" s="301" t="s">
        <v>224</v>
      </c>
      <c r="G118" s="301"/>
      <c r="H118" s="301"/>
      <c r="I118" s="301"/>
      <c r="J118" s="300">
        <v>232</v>
      </c>
      <c r="K118" s="299">
        <v>11</v>
      </c>
      <c r="L118" s="299">
        <v>1</v>
      </c>
      <c r="M118" s="298">
        <v>6280095240</v>
      </c>
      <c r="N118" s="297">
        <v>240</v>
      </c>
      <c r="O118" s="296">
        <f>O119</f>
        <v>5280</v>
      </c>
      <c r="P118" s="296">
        <f>P119</f>
        <v>30000</v>
      </c>
      <c r="Q118" s="295">
        <f>Q119</f>
        <v>30000</v>
      </c>
    </row>
    <row r="119" spans="1:17" ht="33" customHeight="1" x14ac:dyDescent="0.25">
      <c r="A119" s="305"/>
      <c r="B119" s="304"/>
      <c r="C119" s="303"/>
      <c r="D119" s="302"/>
      <c r="E119" s="302"/>
      <c r="F119" s="301" t="s">
        <v>286</v>
      </c>
      <c r="G119" s="301"/>
      <c r="H119" s="301"/>
      <c r="I119" s="301"/>
      <c r="J119" s="300">
        <v>232</v>
      </c>
      <c r="K119" s="299">
        <v>11</v>
      </c>
      <c r="L119" s="299">
        <v>1</v>
      </c>
      <c r="M119" s="298">
        <v>6280095240</v>
      </c>
      <c r="N119" s="297">
        <v>244</v>
      </c>
      <c r="O119" s="296">
        <v>5280</v>
      </c>
      <c r="P119" s="296">
        <v>30000</v>
      </c>
      <c r="Q119" s="295">
        <v>30000</v>
      </c>
    </row>
    <row r="120" spans="1:17" s="285" customFormat="1" ht="24.75" customHeight="1" x14ac:dyDescent="0.25">
      <c r="A120" s="294"/>
      <c r="B120" s="293" t="s">
        <v>223</v>
      </c>
      <c r="C120" s="292"/>
      <c r="D120" s="292"/>
      <c r="E120" s="292"/>
      <c r="F120" s="292"/>
      <c r="G120" s="292"/>
      <c r="H120" s="292"/>
      <c r="I120" s="291"/>
      <c r="J120" s="290"/>
      <c r="K120" s="289"/>
      <c r="L120" s="287"/>
      <c r="M120" s="288"/>
      <c r="N120" s="287"/>
      <c r="O120" s="286">
        <f>O8+O41+O51+O65+O101+O85+O113</f>
        <v>17949757.34</v>
      </c>
      <c r="P120" s="286">
        <f>P8+P41+P51+P65+P101+P85+P113</f>
        <v>14194500</v>
      </c>
      <c r="Q120" s="286">
        <f>Q8+Q41+Q51+Q65+Q101+Q85+Q113</f>
        <v>14669200</v>
      </c>
    </row>
  </sheetData>
  <mergeCells count="118">
    <mergeCell ref="F23:I23"/>
    <mergeCell ref="F29:I29"/>
    <mergeCell ref="C30:I30"/>
    <mergeCell ref="F27:I27"/>
    <mergeCell ref="F31:I31"/>
    <mergeCell ref="C9:I9"/>
    <mergeCell ref="F10:I10"/>
    <mergeCell ref="F15:I15"/>
    <mergeCell ref="D11:I11"/>
    <mergeCell ref="F20:I20"/>
    <mergeCell ref="D18:I18"/>
    <mergeCell ref="F21:I21"/>
    <mergeCell ref="F22:I22"/>
    <mergeCell ref="F46:I46"/>
    <mergeCell ref="C42:I42"/>
    <mergeCell ref="C53:I53"/>
    <mergeCell ref="E55:I55"/>
    <mergeCell ref="A4:Q5"/>
    <mergeCell ref="F13:I13"/>
    <mergeCell ref="C16:I16"/>
    <mergeCell ref="A7:I7"/>
    <mergeCell ref="A8:I8"/>
    <mergeCell ref="E12:I12"/>
    <mergeCell ref="C17:I17"/>
    <mergeCell ref="F14:I14"/>
    <mergeCell ref="F33:I33"/>
    <mergeCell ref="A41:I41"/>
    <mergeCell ref="A51:I51"/>
    <mergeCell ref="F45:I45"/>
    <mergeCell ref="C36:I36"/>
    <mergeCell ref="F34:I34"/>
    <mergeCell ref="C35:I35"/>
    <mergeCell ref="E38:I38"/>
    <mergeCell ref="F57:I57"/>
    <mergeCell ref="F56:I56"/>
    <mergeCell ref="F24:I24"/>
    <mergeCell ref="E19:I19"/>
    <mergeCell ref="F28:I28"/>
    <mergeCell ref="F26:I26"/>
    <mergeCell ref="D54:I54"/>
    <mergeCell ref="D43:I43"/>
    <mergeCell ref="C52:I52"/>
    <mergeCell ref="F50:I50"/>
    <mergeCell ref="D68:I68"/>
    <mergeCell ref="C67:I67"/>
    <mergeCell ref="C66:I66"/>
    <mergeCell ref="F72:I72"/>
    <mergeCell ref="C60:I60"/>
    <mergeCell ref="F61:I61"/>
    <mergeCell ref="A65:I65"/>
    <mergeCell ref="C117:I117"/>
    <mergeCell ref="F118:I118"/>
    <mergeCell ref="F119:I119"/>
    <mergeCell ref="D115:I115"/>
    <mergeCell ref="C116:I116"/>
    <mergeCell ref="C114:I114"/>
    <mergeCell ref="F109:I109"/>
    <mergeCell ref="F110:I110"/>
    <mergeCell ref="D104:I104"/>
    <mergeCell ref="E105:I105"/>
    <mergeCell ref="F111:I111"/>
    <mergeCell ref="F112:I112"/>
    <mergeCell ref="E88:I88"/>
    <mergeCell ref="F97:I97"/>
    <mergeCell ref="F49:I49"/>
    <mergeCell ref="F47:I47"/>
    <mergeCell ref="D44:I44"/>
    <mergeCell ref="B120:I120"/>
    <mergeCell ref="C102:I102"/>
    <mergeCell ref="D103:I103"/>
    <mergeCell ref="F107:I107"/>
    <mergeCell ref="F106:I106"/>
    <mergeCell ref="F90:I90"/>
    <mergeCell ref="E100:I100"/>
    <mergeCell ref="D93:I93"/>
    <mergeCell ref="F96:I96"/>
    <mergeCell ref="C98:I98"/>
    <mergeCell ref="E99:I99"/>
    <mergeCell ref="F108:I108"/>
    <mergeCell ref="F25:I25"/>
    <mergeCell ref="A113:I113"/>
    <mergeCell ref="E77:I77"/>
    <mergeCell ref="E94:I94"/>
    <mergeCell ref="A101:I101"/>
    <mergeCell ref="F95:I95"/>
    <mergeCell ref="C91:I91"/>
    <mergeCell ref="C92:I92"/>
    <mergeCell ref="F89:I89"/>
    <mergeCell ref="F48:I48"/>
    <mergeCell ref="C81:I81"/>
    <mergeCell ref="A79:I79"/>
    <mergeCell ref="M1:Q1"/>
    <mergeCell ref="M2:Q2"/>
    <mergeCell ref="M3:Q3"/>
    <mergeCell ref="C80:I80"/>
    <mergeCell ref="E71:I71"/>
    <mergeCell ref="F64:I64"/>
    <mergeCell ref="D69:I69"/>
    <mergeCell ref="E37:I37"/>
    <mergeCell ref="F58:I58"/>
    <mergeCell ref="F70:I70"/>
    <mergeCell ref="F62:I62"/>
    <mergeCell ref="F63:I63"/>
    <mergeCell ref="C86:I86"/>
    <mergeCell ref="F84:I84"/>
    <mergeCell ref="F75:I75"/>
    <mergeCell ref="F74:I74"/>
    <mergeCell ref="F73:I73"/>
    <mergeCell ref="F39:I39"/>
    <mergeCell ref="F40:I40"/>
    <mergeCell ref="D87:I87"/>
    <mergeCell ref="F32:I32"/>
    <mergeCell ref="F59:I59"/>
    <mergeCell ref="A85:I85"/>
    <mergeCell ref="F78:I78"/>
    <mergeCell ref="D76:I76"/>
    <mergeCell ref="D82:I82"/>
    <mergeCell ref="E83:I83"/>
  </mergeCells>
  <pageMargins left="1.0236220472440944" right="0.11811023622047245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A4" sqref="A4:P5"/>
    </sheetView>
  </sheetViews>
  <sheetFormatPr defaultRowHeight="15" x14ac:dyDescent="0.25"/>
  <cols>
    <col min="1" max="1" width="0.5703125" style="282" customWidth="1"/>
    <col min="2" max="2" width="0.7109375" style="282" customWidth="1"/>
    <col min="3" max="3" width="1.42578125" style="282" customWidth="1"/>
    <col min="4" max="4" width="0.7109375" style="282" customWidth="1"/>
    <col min="5" max="5" width="0.85546875" style="282" customWidth="1"/>
    <col min="6" max="8" width="9.140625" style="282"/>
    <col min="9" max="9" width="13" style="282" customWidth="1"/>
    <col min="10" max="10" width="13" style="284" customWidth="1"/>
    <col min="11" max="12" width="6.5703125" style="282" customWidth="1"/>
    <col min="13" max="13" width="7.5703125" style="282" customWidth="1"/>
    <col min="14" max="14" width="15.140625" style="282" customWidth="1"/>
    <col min="15" max="15" width="14.42578125" style="282" customWidth="1"/>
    <col min="16" max="16" width="14.5703125" style="282" customWidth="1"/>
    <col min="17" max="16384" width="9.140625" style="282"/>
  </cols>
  <sheetData>
    <row r="1" spans="1:17" ht="16.5" x14ac:dyDescent="0.25">
      <c r="A1" s="121"/>
      <c r="B1" s="121"/>
      <c r="C1" s="121"/>
      <c r="D1" s="121"/>
      <c r="E1" s="121"/>
      <c r="F1" s="121"/>
      <c r="G1" s="121"/>
      <c r="H1" s="121"/>
      <c r="I1" s="277"/>
      <c r="J1" s="456" t="s">
        <v>306</v>
      </c>
      <c r="K1" s="455"/>
      <c r="L1" s="455"/>
      <c r="M1" s="455"/>
      <c r="N1" s="455"/>
      <c r="O1" s="455"/>
      <c r="P1" s="455"/>
    </row>
    <row r="2" spans="1:17" ht="17.25" customHeigh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456" t="s">
        <v>284</v>
      </c>
      <c r="K2" s="455"/>
      <c r="L2" s="455"/>
      <c r="M2" s="455"/>
      <c r="N2" s="455"/>
      <c r="O2" s="455"/>
      <c r="P2" s="455"/>
    </row>
    <row r="3" spans="1:17" ht="16.5" x14ac:dyDescent="0.25">
      <c r="A3" s="277"/>
      <c r="B3" s="277"/>
      <c r="C3" s="277"/>
      <c r="D3" s="277"/>
      <c r="E3" s="277"/>
      <c r="F3" s="277"/>
      <c r="G3" s="277"/>
      <c r="H3" s="277"/>
      <c r="I3" s="277"/>
      <c r="J3" s="502" t="s">
        <v>305</v>
      </c>
      <c r="K3" s="501"/>
      <c r="L3" s="501"/>
      <c r="M3" s="501"/>
      <c r="N3" s="501"/>
      <c r="O3" s="501"/>
      <c r="P3" s="501"/>
    </row>
    <row r="4" spans="1:17" ht="18.75" customHeight="1" x14ac:dyDescent="0.25">
      <c r="A4" s="500" t="s">
        <v>304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</row>
    <row r="5" spans="1:17" ht="80.45" customHeight="1" x14ac:dyDescent="0.2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</row>
    <row r="6" spans="1:17" ht="18.75" x14ac:dyDescent="0.25">
      <c r="A6" s="277" t="s">
        <v>222</v>
      </c>
      <c r="B6" s="277"/>
      <c r="C6" s="277"/>
      <c r="D6" s="277"/>
      <c r="E6" s="277"/>
      <c r="F6" s="277"/>
      <c r="G6" s="277"/>
      <c r="H6" s="277"/>
      <c r="I6" s="277"/>
      <c r="J6" s="452"/>
      <c r="K6" s="453"/>
      <c r="L6" s="453"/>
      <c r="M6" s="452"/>
      <c r="N6" s="499"/>
      <c r="O6" s="499"/>
    </row>
    <row r="7" spans="1:17" x14ac:dyDescent="0.25">
      <c r="A7" s="498"/>
      <c r="B7" s="498"/>
      <c r="C7" s="498"/>
      <c r="D7" s="498"/>
      <c r="E7" s="498"/>
      <c r="F7" s="498"/>
      <c r="G7" s="498"/>
      <c r="H7" s="498"/>
      <c r="I7" s="498"/>
      <c r="J7" s="496"/>
      <c r="K7" s="497"/>
      <c r="L7" s="497"/>
      <c r="M7" s="496"/>
      <c r="N7" s="495"/>
      <c r="O7" s="495"/>
      <c r="P7" s="476" t="s">
        <v>295</v>
      </c>
    </row>
    <row r="8" spans="1:17" ht="29.25" customHeight="1" x14ac:dyDescent="0.25">
      <c r="A8" s="494" t="s">
        <v>280</v>
      </c>
      <c r="B8" s="494"/>
      <c r="C8" s="494"/>
      <c r="D8" s="494"/>
      <c r="E8" s="494"/>
      <c r="F8" s="494"/>
      <c r="G8" s="494"/>
      <c r="H8" s="494"/>
      <c r="I8" s="494"/>
      <c r="J8" s="493" t="s">
        <v>303</v>
      </c>
      <c r="K8" s="493" t="s">
        <v>302</v>
      </c>
      <c r="L8" s="493" t="s">
        <v>301</v>
      </c>
      <c r="M8" s="493" t="s">
        <v>300</v>
      </c>
      <c r="N8" s="493">
        <v>2022</v>
      </c>
      <c r="O8" s="493">
        <v>2023</v>
      </c>
      <c r="P8" s="492">
        <v>2024</v>
      </c>
    </row>
    <row r="9" spans="1:17" ht="114.75" customHeight="1" x14ac:dyDescent="0.25">
      <c r="A9" s="326"/>
      <c r="B9" s="304"/>
      <c r="C9" s="303"/>
      <c r="D9" s="473" t="s">
        <v>227</v>
      </c>
      <c r="E9" s="473"/>
      <c r="F9" s="473"/>
      <c r="G9" s="473"/>
      <c r="H9" s="473"/>
      <c r="I9" s="473"/>
      <c r="J9" s="488">
        <v>6200000000</v>
      </c>
      <c r="K9" s="315">
        <v>0</v>
      </c>
      <c r="L9" s="315">
        <v>0</v>
      </c>
      <c r="M9" s="314">
        <v>0</v>
      </c>
      <c r="N9" s="313">
        <f>N10+N26+N32+N42+N55+N64+N77+N82+N37</f>
        <v>17901317.84</v>
      </c>
      <c r="O9" s="313">
        <f>O10+O26+O32+O42+O55+O64+O77+O82+O37</f>
        <v>14145500</v>
      </c>
      <c r="P9" s="313">
        <f>P10+P26+P32+P42+P55+P64+P77+P82+P37</f>
        <v>14620200</v>
      </c>
    </row>
    <row r="10" spans="1:17" ht="37.9" customHeight="1" x14ac:dyDescent="0.25">
      <c r="A10" s="326"/>
      <c r="B10" s="304"/>
      <c r="C10" s="303"/>
      <c r="D10" s="489" t="s">
        <v>268</v>
      </c>
      <c r="E10" s="489"/>
      <c r="F10" s="489"/>
      <c r="G10" s="489"/>
      <c r="H10" s="489"/>
      <c r="I10" s="489"/>
      <c r="J10" s="488">
        <v>6210000000</v>
      </c>
      <c r="K10" s="315">
        <v>0</v>
      </c>
      <c r="L10" s="315">
        <v>0</v>
      </c>
      <c r="M10" s="314">
        <v>0</v>
      </c>
      <c r="N10" s="313">
        <f>N11+N15+N22</f>
        <v>5330746.1500000004</v>
      </c>
      <c r="O10" s="313">
        <f>O11+O15+O22</f>
        <v>4959700</v>
      </c>
      <c r="P10" s="313">
        <f>P11+P15+P22</f>
        <v>4959700</v>
      </c>
      <c r="Q10" s="491"/>
    </row>
    <row r="11" spans="1:17" x14ac:dyDescent="0.25">
      <c r="A11" s="326"/>
      <c r="B11" s="304"/>
      <c r="C11" s="303"/>
      <c r="D11" s="325"/>
      <c r="E11" s="360" t="s">
        <v>272</v>
      </c>
      <c r="F11" s="360"/>
      <c r="G11" s="360"/>
      <c r="H11" s="360"/>
      <c r="I11" s="360"/>
      <c r="J11" s="479">
        <v>6210010010</v>
      </c>
      <c r="K11" s="299">
        <v>0</v>
      </c>
      <c r="L11" s="299">
        <v>0</v>
      </c>
      <c r="M11" s="297">
        <v>0</v>
      </c>
      <c r="N11" s="296">
        <f>N12</f>
        <v>1208400</v>
      </c>
      <c r="O11" s="296">
        <f>O12</f>
        <v>1208400</v>
      </c>
      <c r="P11" s="296">
        <f>P12</f>
        <v>1208400</v>
      </c>
    </row>
    <row r="12" spans="1:17" ht="31.5" customHeight="1" x14ac:dyDescent="0.25">
      <c r="A12" s="326"/>
      <c r="B12" s="304"/>
      <c r="C12" s="303"/>
      <c r="D12" s="325"/>
      <c r="E12" s="325"/>
      <c r="F12" s="301" t="s">
        <v>274</v>
      </c>
      <c r="G12" s="301"/>
      <c r="H12" s="301"/>
      <c r="I12" s="301"/>
      <c r="J12" s="479">
        <v>6210010010</v>
      </c>
      <c r="K12" s="299">
        <v>1</v>
      </c>
      <c r="L12" s="299">
        <v>0</v>
      </c>
      <c r="M12" s="297">
        <v>0</v>
      </c>
      <c r="N12" s="296">
        <f>N13</f>
        <v>1208400</v>
      </c>
      <c r="O12" s="296">
        <f>O13</f>
        <v>1208400</v>
      </c>
      <c r="P12" s="296">
        <f>P13</f>
        <v>1208400</v>
      </c>
    </row>
    <row r="13" spans="1:17" ht="48" customHeight="1" x14ac:dyDescent="0.25">
      <c r="A13" s="326"/>
      <c r="B13" s="304"/>
      <c r="C13" s="303"/>
      <c r="D13" s="325"/>
      <c r="E13" s="325"/>
      <c r="F13" s="301" t="s">
        <v>99</v>
      </c>
      <c r="G13" s="301"/>
      <c r="H13" s="301"/>
      <c r="I13" s="301"/>
      <c r="J13" s="479">
        <v>6210010010</v>
      </c>
      <c r="K13" s="299">
        <v>1</v>
      </c>
      <c r="L13" s="299">
        <v>2</v>
      </c>
      <c r="M13" s="297">
        <v>0</v>
      </c>
      <c r="N13" s="296">
        <f>N14</f>
        <v>1208400</v>
      </c>
      <c r="O13" s="296">
        <f>O14</f>
        <v>1208400</v>
      </c>
      <c r="P13" s="296">
        <f>P14</f>
        <v>1208400</v>
      </c>
    </row>
    <row r="14" spans="1:17" ht="45" customHeight="1" x14ac:dyDescent="0.25">
      <c r="A14" s="326"/>
      <c r="B14" s="304"/>
      <c r="C14" s="303"/>
      <c r="D14" s="325"/>
      <c r="E14" s="325"/>
      <c r="F14" s="360" t="s">
        <v>261</v>
      </c>
      <c r="G14" s="360"/>
      <c r="H14" s="360"/>
      <c r="I14" s="360"/>
      <c r="J14" s="479">
        <v>6210010010</v>
      </c>
      <c r="K14" s="299">
        <v>1</v>
      </c>
      <c r="L14" s="299">
        <v>2</v>
      </c>
      <c r="M14" s="297" t="s">
        <v>260</v>
      </c>
      <c r="N14" s="296">
        <v>1208400</v>
      </c>
      <c r="O14" s="296">
        <v>1208400</v>
      </c>
      <c r="P14" s="296">
        <v>1208400</v>
      </c>
    </row>
    <row r="15" spans="1:17" ht="30" customHeight="1" x14ac:dyDescent="0.25">
      <c r="A15" s="326"/>
      <c r="B15" s="304"/>
      <c r="C15" s="303"/>
      <c r="D15" s="301" t="s">
        <v>271</v>
      </c>
      <c r="E15" s="301"/>
      <c r="F15" s="301"/>
      <c r="G15" s="301"/>
      <c r="H15" s="301"/>
      <c r="I15" s="301"/>
      <c r="J15" s="479">
        <v>6210010020</v>
      </c>
      <c r="K15" s="299">
        <v>0</v>
      </c>
      <c r="L15" s="299">
        <v>0</v>
      </c>
      <c r="M15" s="297">
        <v>0</v>
      </c>
      <c r="N15" s="296">
        <f>N16</f>
        <v>4062446.1500000004</v>
      </c>
      <c r="O15" s="296">
        <f>O16</f>
        <v>3691400</v>
      </c>
      <c r="P15" s="296">
        <f>P16</f>
        <v>3691400</v>
      </c>
    </row>
    <row r="16" spans="1:17" ht="30" customHeight="1" x14ac:dyDescent="0.25">
      <c r="A16" s="326"/>
      <c r="B16" s="304"/>
      <c r="C16" s="303"/>
      <c r="D16" s="325"/>
      <c r="E16" s="324" t="s">
        <v>274</v>
      </c>
      <c r="F16" s="323"/>
      <c r="G16" s="323"/>
      <c r="H16" s="323"/>
      <c r="I16" s="373"/>
      <c r="J16" s="479">
        <v>6210010020</v>
      </c>
      <c r="K16" s="299">
        <v>1</v>
      </c>
      <c r="L16" s="299">
        <v>0</v>
      </c>
      <c r="M16" s="297">
        <v>0</v>
      </c>
      <c r="N16" s="296">
        <f>N18+N19+N20+N21</f>
        <v>4062446.1500000004</v>
      </c>
      <c r="O16" s="296">
        <f>O18+O19+O20+O21</f>
        <v>3691400</v>
      </c>
      <c r="P16" s="296">
        <f>P18+P19+P20+P21</f>
        <v>3691400</v>
      </c>
    </row>
    <row r="17" spans="1:16" ht="77.45" customHeight="1" x14ac:dyDescent="0.25">
      <c r="A17" s="326"/>
      <c r="B17" s="304"/>
      <c r="C17" s="303"/>
      <c r="D17" s="325"/>
      <c r="E17" s="301" t="s">
        <v>98</v>
      </c>
      <c r="F17" s="301"/>
      <c r="G17" s="301"/>
      <c r="H17" s="301"/>
      <c r="I17" s="301"/>
      <c r="J17" s="479">
        <v>6210010020</v>
      </c>
      <c r="K17" s="299">
        <v>1</v>
      </c>
      <c r="L17" s="299">
        <v>4</v>
      </c>
      <c r="M17" s="297">
        <v>0</v>
      </c>
      <c r="N17" s="296">
        <f>N18+N19+N20+N21</f>
        <v>4062446.1500000004</v>
      </c>
      <c r="O17" s="296">
        <f>O18+O19+O20+O21</f>
        <v>3691400</v>
      </c>
      <c r="P17" s="296">
        <f>P18+P19+P20+P21</f>
        <v>3691400</v>
      </c>
    </row>
    <row r="18" spans="1:16" ht="52.5" customHeight="1" x14ac:dyDescent="0.25">
      <c r="A18" s="326"/>
      <c r="B18" s="304"/>
      <c r="C18" s="303"/>
      <c r="D18" s="325"/>
      <c r="E18" s="325"/>
      <c r="F18" s="360" t="s">
        <v>261</v>
      </c>
      <c r="G18" s="360"/>
      <c r="H18" s="360"/>
      <c r="I18" s="360"/>
      <c r="J18" s="479">
        <v>6210010020</v>
      </c>
      <c r="K18" s="299">
        <v>1</v>
      </c>
      <c r="L18" s="299">
        <v>4</v>
      </c>
      <c r="M18" s="297" t="s">
        <v>260</v>
      </c>
      <c r="N18" s="490">
        <v>3131091.23</v>
      </c>
      <c r="O18" s="490">
        <v>3145900</v>
      </c>
      <c r="P18" s="490">
        <v>3145900</v>
      </c>
    </row>
    <row r="19" spans="1:16" ht="53.25" customHeight="1" x14ac:dyDescent="0.25">
      <c r="A19" s="326"/>
      <c r="B19" s="304"/>
      <c r="C19" s="303"/>
      <c r="D19" s="325"/>
      <c r="E19" s="325"/>
      <c r="F19" s="360" t="s">
        <v>224</v>
      </c>
      <c r="G19" s="360"/>
      <c r="H19" s="360"/>
      <c r="I19" s="360"/>
      <c r="J19" s="479">
        <v>6210010020</v>
      </c>
      <c r="K19" s="299">
        <v>1</v>
      </c>
      <c r="L19" s="299">
        <v>4</v>
      </c>
      <c r="M19" s="297" t="s">
        <v>232</v>
      </c>
      <c r="N19" s="490">
        <v>778113.68</v>
      </c>
      <c r="O19" s="490">
        <v>435000</v>
      </c>
      <c r="P19" s="490">
        <v>435000</v>
      </c>
    </row>
    <row r="20" spans="1:16" ht="16.5" customHeight="1" x14ac:dyDescent="0.25">
      <c r="A20" s="326"/>
      <c r="B20" s="304"/>
      <c r="C20" s="303"/>
      <c r="D20" s="325"/>
      <c r="E20" s="325"/>
      <c r="F20" s="360" t="s">
        <v>166</v>
      </c>
      <c r="G20" s="360"/>
      <c r="H20" s="360"/>
      <c r="I20" s="360"/>
      <c r="J20" s="479">
        <v>6210010020</v>
      </c>
      <c r="K20" s="299">
        <v>1</v>
      </c>
      <c r="L20" s="299">
        <v>4</v>
      </c>
      <c r="M20" s="297" t="s">
        <v>270</v>
      </c>
      <c r="N20" s="296">
        <v>78241</v>
      </c>
      <c r="O20" s="296">
        <v>75500</v>
      </c>
      <c r="P20" s="296">
        <v>75500</v>
      </c>
    </row>
    <row r="21" spans="1:16" ht="24" customHeight="1" x14ac:dyDescent="0.25">
      <c r="A21" s="326"/>
      <c r="B21" s="304"/>
      <c r="C21" s="303"/>
      <c r="D21" s="325"/>
      <c r="E21" s="325"/>
      <c r="F21" s="360" t="s">
        <v>265</v>
      </c>
      <c r="G21" s="360"/>
      <c r="H21" s="360"/>
      <c r="I21" s="360"/>
      <c r="J21" s="479">
        <v>6210010020</v>
      </c>
      <c r="K21" s="299">
        <v>1</v>
      </c>
      <c r="L21" s="299">
        <v>4</v>
      </c>
      <c r="M21" s="297" t="s">
        <v>269</v>
      </c>
      <c r="N21" s="296">
        <v>75000.240000000005</v>
      </c>
      <c r="O21" s="296">
        <v>35000</v>
      </c>
      <c r="P21" s="296">
        <v>35000</v>
      </c>
    </row>
    <row r="22" spans="1:16" ht="65.25" customHeight="1" x14ac:dyDescent="0.25">
      <c r="A22" s="326"/>
      <c r="B22" s="304"/>
      <c r="C22" s="303"/>
      <c r="D22" s="325"/>
      <c r="E22" s="325"/>
      <c r="F22" s="301" t="s">
        <v>267</v>
      </c>
      <c r="G22" s="301"/>
      <c r="H22" s="301"/>
      <c r="I22" s="301"/>
      <c r="J22" s="479">
        <v>6210010080</v>
      </c>
      <c r="K22" s="299">
        <v>0</v>
      </c>
      <c r="L22" s="299">
        <v>0</v>
      </c>
      <c r="M22" s="297">
        <v>0</v>
      </c>
      <c r="N22" s="296">
        <f>N23</f>
        <v>59900</v>
      </c>
      <c r="O22" s="296">
        <f>O23</f>
        <v>59900</v>
      </c>
      <c r="P22" s="296">
        <f>P23</f>
        <v>59900</v>
      </c>
    </row>
    <row r="23" spans="1:16" ht="31.5" customHeight="1" x14ac:dyDescent="0.25">
      <c r="A23" s="326"/>
      <c r="B23" s="304"/>
      <c r="C23" s="303"/>
      <c r="D23" s="325"/>
      <c r="E23" s="325"/>
      <c r="F23" s="301" t="s">
        <v>274</v>
      </c>
      <c r="G23" s="301"/>
      <c r="H23" s="301"/>
      <c r="I23" s="301"/>
      <c r="J23" s="479">
        <v>6210010080</v>
      </c>
      <c r="K23" s="299">
        <v>1</v>
      </c>
      <c r="L23" s="299">
        <v>0</v>
      </c>
      <c r="M23" s="297">
        <v>0</v>
      </c>
      <c r="N23" s="296">
        <f>N24</f>
        <v>59900</v>
      </c>
      <c r="O23" s="296">
        <f>O24</f>
        <v>59900</v>
      </c>
      <c r="P23" s="296">
        <f>P24</f>
        <v>59900</v>
      </c>
    </row>
    <row r="24" spans="1:16" ht="59.45" customHeight="1" x14ac:dyDescent="0.25">
      <c r="A24" s="326"/>
      <c r="B24" s="304"/>
      <c r="C24" s="303"/>
      <c r="D24" s="325"/>
      <c r="E24" s="325"/>
      <c r="F24" s="301" t="s">
        <v>82</v>
      </c>
      <c r="G24" s="301"/>
      <c r="H24" s="301"/>
      <c r="I24" s="301"/>
      <c r="J24" s="479">
        <v>6210010080</v>
      </c>
      <c r="K24" s="299">
        <v>1</v>
      </c>
      <c r="L24" s="299">
        <v>6</v>
      </c>
      <c r="M24" s="297">
        <v>0</v>
      </c>
      <c r="N24" s="296">
        <f>N25</f>
        <v>59900</v>
      </c>
      <c r="O24" s="296">
        <f>O25</f>
        <v>59900</v>
      </c>
      <c r="P24" s="296">
        <f>P25</f>
        <v>59900</v>
      </c>
    </row>
    <row r="25" spans="1:16" ht="18.75" customHeight="1" x14ac:dyDescent="0.25">
      <c r="A25" s="326"/>
      <c r="B25" s="304"/>
      <c r="C25" s="303"/>
      <c r="D25" s="325"/>
      <c r="E25" s="325"/>
      <c r="F25" s="301" t="s">
        <v>166</v>
      </c>
      <c r="G25" s="301"/>
      <c r="H25" s="301"/>
      <c r="I25" s="301"/>
      <c r="J25" s="479">
        <v>6210010080</v>
      </c>
      <c r="K25" s="299">
        <v>1</v>
      </c>
      <c r="L25" s="299">
        <v>6</v>
      </c>
      <c r="M25" s="297">
        <v>540</v>
      </c>
      <c r="N25" s="296">
        <v>59900</v>
      </c>
      <c r="O25" s="296">
        <v>59900</v>
      </c>
      <c r="P25" s="296">
        <v>59900</v>
      </c>
    </row>
    <row r="26" spans="1:16" ht="57" customHeight="1" x14ac:dyDescent="0.25">
      <c r="A26" s="381"/>
      <c r="B26" s="304"/>
      <c r="C26" s="303"/>
      <c r="D26" s="325"/>
      <c r="E26" s="325"/>
      <c r="F26" s="473" t="s">
        <v>263</v>
      </c>
      <c r="G26" s="473"/>
      <c r="H26" s="473"/>
      <c r="I26" s="473"/>
      <c r="J26" s="488">
        <v>6220000000</v>
      </c>
      <c r="K26" s="315">
        <v>0</v>
      </c>
      <c r="L26" s="315">
        <v>0</v>
      </c>
      <c r="M26" s="314">
        <v>0</v>
      </c>
      <c r="N26" s="313">
        <f>N27</f>
        <v>261700</v>
      </c>
      <c r="O26" s="313">
        <f>O27</f>
        <v>270500</v>
      </c>
      <c r="P26" s="313">
        <f>P27</f>
        <v>280100</v>
      </c>
    </row>
    <row r="27" spans="1:16" ht="66" customHeight="1" x14ac:dyDescent="0.25">
      <c r="A27" s="381"/>
      <c r="B27" s="304"/>
      <c r="C27" s="303"/>
      <c r="D27" s="325"/>
      <c r="E27" s="325"/>
      <c r="F27" s="301" t="s">
        <v>262</v>
      </c>
      <c r="G27" s="301"/>
      <c r="H27" s="301"/>
      <c r="I27" s="301"/>
      <c r="J27" s="479">
        <v>6220051180</v>
      </c>
      <c r="K27" s="299">
        <v>0</v>
      </c>
      <c r="L27" s="299">
        <v>0</v>
      </c>
      <c r="M27" s="297">
        <v>0</v>
      </c>
      <c r="N27" s="296">
        <f>N28</f>
        <v>261700</v>
      </c>
      <c r="O27" s="296">
        <f>O28</f>
        <v>270500</v>
      </c>
      <c r="P27" s="296">
        <f>P28</f>
        <v>280100</v>
      </c>
    </row>
    <row r="28" spans="1:16" ht="19.899999999999999" customHeight="1" x14ac:dyDescent="0.25">
      <c r="A28" s="381"/>
      <c r="B28" s="304"/>
      <c r="C28" s="303"/>
      <c r="D28" s="325"/>
      <c r="E28" s="325"/>
      <c r="F28" s="301" t="s">
        <v>264</v>
      </c>
      <c r="G28" s="301"/>
      <c r="H28" s="301"/>
      <c r="I28" s="301"/>
      <c r="J28" s="479">
        <v>6220051180</v>
      </c>
      <c r="K28" s="299">
        <v>2</v>
      </c>
      <c r="L28" s="299">
        <v>0</v>
      </c>
      <c r="M28" s="297">
        <v>0</v>
      </c>
      <c r="N28" s="296">
        <f>N29</f>
        <v>261700</v>
      </c>
      <c r="O28" s="296">
        <f>O29</f>
        <v>270500</v>
      </c>
      <c r="P28" s="296">
        <f>P29</f>
        <v>280100</v>
      </c>
    </row>
    <row r="29" spans="1:16" ht="35.25" customHeight="1" x14ac:dyDescent="0.25">
      <c r="A29" s="381"/>
      <c r="B29" s="304"/>
      <c r="C29" s="303"/>
      <c r="D29" s="325"/>
      <c r="E29" s="325"/>
      <c r="F29" s="301" t="s">
        <v>42</v>
      </c>
      <c r="G29" s="301"/>
      <c r="H29" s="301"/>
      <c r="I29" s="301"/>
      <c r="J29" s="479">
        <v>6220051180</v>
      </c>
      <c r="K29" s="299">
        <v>2</v>
      </c>
      <c r="L29" s="299">
        <v>3</v>
      </c>
      <c r="M29" s="297">
        <v>0</v>
      </c>
      <c r="N29" s="296">
        <f>N30+N31</f>
        <v>261700</v>
      </c>
      <c r="O29" s="296">
        <f>O30+O31</f>
        <v>270500</v>
      </c>
      <c r="P29" s="296">
        <f>P30+P31</f>
        <v>280100</v>
      </c>
    </row>
    <row r="30" spans="1:16" ht="50.25" customHeight="1" x14ac:dyDescent="0.25">
      <c r="A30" s="381"/>
      <c r="B30" s="304"/>
      <c r="C30" s="303"/>
      <c r="D30" s="325"/>
      <c r="E30" s="325"/>
      <c r="F30" s="360" t="s">
        <v>261</v>
      </c>
      <c r="G30" s="360"/>
      <c r="H30" s="360"/>
      <c r="I30" s="360"/>
      <c r="J30" s="479">
        <v>6220051180</v>
      </c>
      <c r="K30" s="299">
        <v>2</v>
      </c>
      <c r="L30" s="299">
        <v>3</v>
      </c>
      <c r="M30" s="297" t="s">
        <v>260</v>
      </c>
      <c r="N30" s="296">
        <v>257796</v>
      </c>
      <c r="O30" s="296">
        <v>266910</v>
      </c>
      <c r="P30" s="296">
        <v>274722</v>
      </c>
    </row>
    <row r="31" spans="1:16" ht="55.5" customHeight="1" x14ac:dyDescent="0.25">
      <c r="A31" s="381"/>
      <c r="B31" s="304"/>
      <c r="C31" s="303"/>
      <c r="D31" s="325"/>
      <c r="E31" s="325"/>
      <c r="F31" s="360" t="s">
        <v>224</v>
      </c>
      <c r="G31" s="360"/>
      <c r="H31" s="360"/>
      <c r="I31" s="360"/>
      <c r="J31" s="479">
        <v>6220051180</v>
      </c>
      <c r="K31" s="299">
        <v>2</v>
      </c>
      <c r="L31" s="299">
        <v>3</v>
      </c>
      <c r="M31" s="297" t="s">
        <v>232</v>
      </c>
      <c r="N31" s="296">
        <v>3904</v>
      </c>
      <c r="O31" s="296">
        <v>3590</v>
      </c>
      <c r="P31" s="296">
        <v>5378</v>
      </c>
    </row>
    <row r="32" spans="1:16" ht="72" customHeight="1" x14ac:dyDescent="0.25">
      <c r="A32" s="381"/>
      <c r="B32" s="304"/>
      <c r="C32" s="303"/>
      <c r="D32" s="325"/>
      <c r="E32" s="325"/>
      <c r="F32" s="473" t="s">
        <v>258</v>
      </c>
      <c r="G32" s="473"/>
      <c r="H32" s="473"/>
      <c r="I32" s="473"/>
      <c r="J32" s="488">
        <v>6230000000</v>
      </c>
      <c r="K32" s="315">
        <v>0</v>
      </c>
      <c r="L32" s="315">
        <v>0</v>
      </c>
      <c r="M32" s="314">
        <v>0</v>
      </c>
      <c r="N32" s="313">
        <f>N33</f>
        <v>117000</v>
      </c>
      <c r="O32" s="313">
        <f>O33</f>
        <v>117000</v>
      </c>
      <c r="P32" s="313">
        <f>P33</f>
        <v>117000</v>
      </c>
    </row>
    <row r="33" spans="1:16" ht="60.6" customHeight="1" x14ac:dyDescent="0.25">
      <c r="A33" s="381"/>
      <c r="B33" s="304"/>
      <c r="C33" s="303"/>
      <c r="D33" s="325"/>
      <c r="E33" s="325"/>
      <c r="F33" s="485" t="s">
        <v>257</v>
      </c>
      <c r="G33" s="485"/>
      <c r="H33" s="485"/>
      <c r="I33" s="485"/>
      <c r="J33" s="479">
        <v>6230095020</v>
      </c>
      <c r="K33" s="299">
        <v>0</v>
      </c>
      <c r="L33" s="299">
        <v>0</v>
      </c>
      <c r="M33" s="297">
        <v>0</v>
      </c>
      <c r="N33" s="296">
        <f>N34</f>
        <v>117000</v>
      </c>
      <c r="O33" s="296">
        <f>O34</f>
        <v>117000</v>
      </c>
      <c r="P33" s="296">
        <f>P34</f>
        <v>117000</v>
      </c>
    </row>
    <row r="34" spans="1:16" ht="48.6" customHeight="1" x14ac:dyDescent="0.25">
      <c r="A34" s="381"/>
      <c r="B34" s="304"/>
      <c r="C34" s="303"/>
      <c r="D34" s="325"/>
      <c r="E34" s="325"/>
      <c r="F34" s="301" t="s">
        <v>259</v>
      </c>
      <c r="G34" s="301"/>
      <c r="H34" s="301"/>
      <c r="I34" s="301"/>
      <c r="J34" s="479">
        <v>6230095020</v>
      </c>
      <c r="K34" s="299">
        <v>3</v>
      </c>
      <c r="L34" s="299">
        <v>0</v>
      </c>
      <c r="M34" s="297">
        <v>0</v>
      </c>
      <c r="N34" s="296">
        <f>N35</f>
        <v>117000</v>
      </c>
      <c r="O34" s="296">
        <f>O35</f>
        <v>117000</v>
      </c>
      <c r="P34" s="296">
        <f>P35</f>
        <v>117000</v>
      </c>
    </row>
    <row r="35" spans="1:16" ht="63" customHeight="1" x14ac:dyDescent="0.25">
      <c r="A35" s="381"/>
      <c r="B35" s="304"/>
      <c r="C35" s="303"/>
      <c r="D35" s="325"/>
      <c r="E35" s="325"/>
      <c r="F35" s="301" t="s">
        <v>184</v>
      </c>
      <c r="G35" s="301"/>
      <c r="H35" s="301"/>
      <c r="I35" s="301"/>
      <c r="J35" s="479">
        <v>6230095020</v>
      </c>
      <c r="K35" s="299">
        <v>3</v>
      </c>
      <c r="L35" s="299">
        <v>10</v>
      </c>
      <c r="M35" s="297">
        <v>0</v>
      </c>
      <c r="N35" s="296">
        <f>N36</f>
        <v>117000</v>
      </c>
      <c r="O35" s="296">
        <f>O36</f>
        <v>117000</v>
      </c>
      <c r="P35" s="296">
        <f>P36</f>
        <v>117000</v>
      </c>
    </row>
    <row r="36" spans="1:16" ht="45.75" customHeight="1" x14ac:dyDescent="0.25">
      <c r="A36" s="381"/>
      <c r="B36" s="304"/>
      <c r="C36" s="303"/>
      <c r="D36" s="325"/>
      <c r="E36" s="325"/>
      <c r="F36" s="360" t="s">
        <v>224</v>
      </c>
      <c r="G36" s="360"/>
      <c r="H36" s="360"/>
      <c r="I36" s="360"/>
      <c r="J36" s="479">
        <v>6230095020</v>
      </c>
      <c r="K36" s="299">
        <v>3</v>
      </c>
      <c r="L36" s="299">
        <v>10</v>
      </c>
      <c r="M36" s="297" t="s">
        <v>232</v>
      </c>
      <c r="N36" s="429">
        <v>117000</v>
      </c>
      <c r="O36" s="296">
        <v>117000</v>
      </c>
      <c r="P36" s="295">
        <v>117000</v>
      </c>
    </row>
    <row r="37" spans="1:16" ht="75.599999999999994" customHeight="1" x14ac:dyDescent="0.25">
      <c r="A37" s="326"/>
      <c r="B37" s="304"/>
      <c r="C37" s="303"/>
      <c r="D37" s="325"/>
      <c r="E37" s="325"/>
      <c r="F37" s="473" t="s">
        <v>256</v>
      </c>
      <c r="G37" s="473"/>
      <c r="H37" s="473"/>
      <c r="I37" s="473"/>
      <c r="J37" s="488">
        <v>6240000000</v>
      </c>
      <c r="K37" s="315">
        <v>0</v>
      </c>
      <c r="L37" s="315">
        <v>0</v>
      </c>
      <c r="M37" s="314">
        <v>0</v>
      </c>
      <c r="N37" s="313">
        <f>N38</f>
        <v>10000</v>
      </c>
      <c r="O37" s="313">
        <f>O38</f>
        <v>10000</v>
      </c>
      <c r="P37" s="313">
        <f>P38</f>
        <v>10000</v>
      </c>
    </row>
    <row r="38" spans="1:16" ht="34.15" customHeight="1" x14ac:dyDescent="0.25">
      <c r="A38" s="326"/>
      <c r="B38" s="304"/>
      <c r="C38" s="303"/>
      <c r="D38" s="325"/>
      <c r="E38" s="325"/>
      <c r="F38" s="301" t="s">
        <v>255</v>
      </c>
      <c r="G38" s="301"/>
      <c r="H38" s="301"/>
      <c r="I38" s="301"/>
      <c r="J38" s="479">
        <v>6240020040</v>
      </c>
      <c r="K38" s="299">
        <v>0</v>
      </c>
      <c r="L38" s="299">
        <v>0</v>
      </c>
      <c r="M38" s="297">
        <v>0</v>
      </c>
      <c r="N38" s="296">
        <f>N39</f>
        <v>10000</v>
      </c>
      <c r="O38" s="296">
        <f>O39</f>
        <v>10000</v>
      </c>
      <c r="P38" s="296">
        <f>P39</f>
        <v>10000</v>
      </c>
    </row>
    <row r="39" spans="1:16" ht="46.15" customHeight="1" x14ac:dyDescent="0.25">
      <c r="A39" s="326"/>
      <c r="B39" s="304"/>
      <c r="C39" s="303"/>
      <c r="D39" s="325"/>
      <c r="E39" s="325"/>
      <c r="F39" s="301" t="s">
        <v>259</v>
      </c>
      <c r="G39" s="301"/>
      <c r="H39" s="301"/>
      <c r="I39" s="301"/>
      <c r="J39" s="479">
        <v>6240020040</v>
      </c>
      <c r="K39" s="299">
        <v>3</v>
      </c>
      <c r="L39" s="299">
        <v>0</v>
      </c>
      <c r="M39" s="297">
        <v>0</v>
      </c>
      <c r="N39" s="296">
        <f>N40</f>
        <v>10000</v>
      </c>
      <c r="O39" s="296">
        <f>O40</f>
        <v>10000</v>
      </c>
      <c r="P39" s="296">
        <f>P40</f>
        <v>10000</v>
      </c>
    </row>
    <row r="40" spans="1:16" ht="47.45" customHeight="1" x14ac:dyDescent="0.25">
      <c r="A40" s="326"/>
      <c r="B40" s="304"/>
      <c r="C40" s="303"/>
      <c r="D40" s="325"/>
      <c r="E40" s="325"/>
      <c r="F40" s="301" t="s">
        <v>65</v>
      </c>
      <c r="G40" s="301"/>
      <c r="H40" s="301"/>
      <c r="I40" s="301"/>
      <c r="J40" s="479">
        <v>6240020040</v>
      </c>
      <c r="K40" s="299">
        <v>3</v>
      </c>
      <c r="L40" s="299">
        <v>14</v>
      </c>
      <c r="M40" s="297">
        <v>0</v>
      </c>
      <c r="N40" s="296">
        <f>N41</f>
        <v>10000</v>
      </c>
      <c r="O40" s="296">
        <f>O41</f>
        <v>10000</v>
      </c>
      <c r="P40" s="296">
        <f>P41</f>
        <v>10000</v>
      </c>
    </row>
    <row r="41" spans="1:16" ht="52.9" customHeight="1" x14ac:dyDescent="0.25">
      <c r="A41" s="326"/>
      <c r="B41" s="304"/>
      <c r="C41" s="303"/>
      <c r="D41" s="325"/>
      <c r="E41" s="325"/>
      <c r="F41" s="301" t="s">
        <v>224</v>
      </c>
      <c r="G41" s="301"/>
      <c r="H41" s="301"/>
      <c r="I41" s="301"/>
      <c r="J41" s="479">
        <v>6240020040</v>
      </c>
      <c r="K41" s="299">
        <v>3</v>
      </c>
      <c r="L41" s="299">
        <v>14</v>
      </c>
      <c r="M41" s="297">
        <v>240</v>
      </c>
      <c r="N41" s="296">
        <v>10000</v>
      </c>
      <c r="O41" s="296">
        <v>10000</v>
      </c>
      <c r="P41" s="295">
        <v>10000</v>
      </c>
    </row>
    <row r="42" spans="1:16" ht="75" customHeight="1" x14ac:dyDescent="0.25">
      <c r="A42" s="381"/>
      <c r="B42" s="304"/>
      <c r="C42" s="303"/>
      <c r="D42" s="325"/>
      <c r="E42" s="325"/>
      <c r="F42" s="489" t="s">
        <v>253</v>
      </c>
      <c r="G42" s="489"/>
      <c r="H42" s="489"/>
      <c r="I42" s="489"/>
      <c r="J42" s="488">
        <v>6250000000</v>
      </c>
      <c r="K42" s="487">
        <v>0</v>
      </c>
      <c r="L42" s="487">
        <v>0</v>
      </c>
      <c r="M42" s="314">
        <v>0</v>
      </c>
      <c r="N42" s="313">
        <f>N43+N51+N47</f>
        <v>4191805.4699999997</v>
      </c>
      <c r="O42" s="313">
        <f>O43+O51</f>
        <v>2399000</v>
      </c>
      <c r="P42" s="313">
        <f>P43+P51</f>
        <v>2428000</v>
      </c>
    </row>
    <row r="43" spans="1:16" ht="58.5" customHeight="1" x14ac:dyDescent="0.25">
      <c r="A43" s="381"/>
      <c r="B43" s="304"/>
      <c r="C43" s="303"/>
      <c r="D43" s="325"/>
      <c r="E43" s="325"/>
      <c r="F43" s="486" t="s">
        <v>252</v>
      </c>
      <c r="G43" s="486"/>
      <c r="H43" s="486"/>
      <c r="I43" s="486"/>
      <c r="J43" s="479">
        <v>6250095280</v>
      </c>
      <c r="K43" s="475">
        <v>0</v>
      </c>
      <c r="L43" s="475">
        <v>0</v>
      </c>
      <c r="M43" s="297">
        <v>0</v>
      </c>
      <c r="N43" s="296">
        <f>N46</f>
        <v>1371602.47</v>
      </c>
      <c r="O43" s="296">
        <f>O45</f>
        <v>1389000</v>
      </c>
      <c r="P43" s="296">
        <f>P45</f>
        <v>1418000</v>
      </c>
    </row>
    <row r="44" spans="1:16" ht="19.149999999999999" customHeight="1" x14ac:dyDescent="0.25">
      <c r="A44" s="381"/>
      <c r="B44" s="304"/>
      <c r="C44" s="303"/>
      <c r="D44" s="325"/>
      <c r="E44" s="325"/>
      <c r="F44" s="301" t="s">
        <v>254</v>
      </c>
      <c r="G44" s="301"/>
      <c r="H44" s="301"/>
      <c r="I44" s="301"/>
      <c r="J44" s="479">
        <v>6250095280</v>
      </c>
      <c r="K44" s="475">
        <v>4</v>
      </c>
      <c r="L44" s="475">
        <v>0</v>
      </c>
      <c r="M44" s="297">
        <v>0</v>
      </c>
      <c r="N44" s="296">
        <f>N45</f>
        <v>1371602.47</v>
      </c>
      <c r="O44" s="296">
        <f>O45</f>
        <v>1389000</v>
      </c>
      <c r="P44" s="296">
        <f>P43</f>
        <v>1418000</v>
      </c>
    </row>
    <row r="45" spans="1:16" ht="19.149999999999999" customHeight="1" x14ac:dyDescent="0.25">
      <c r="A45" s="381"/>
      <c r="B45" s="304"/>
      <c r="C45" s="303"/>
      <c r="D45" s="325"/>
      <c r="E45" s="325"/>
      <c r="F45" s="301" t="s">
        <v>84</v>
      </c>
      <c r="G45" s="301"/>
      <c r="H45" s="301"/>
      <c r="I45" s="301"/>
      <c r="J45" s="479">
        <v>6250095280</v>
      </c>
      <c r="K45" s="475">
        <v>4</v>
      </c>
      <c r="L45" s="475">
        <v>9</v>
      </c>
      <c r="M45" s="297">
        <v>0</v>
      </c>
      <c r="N45" s="296">
        <f>N46</f>
        <v>1371602.47</v>
      </c>
      <c r="O45" s="296">
        <f>O46</f>
        <v>1389000</v>
      </c>
      <c r="P45" s="296">
        <f>P46</f>
        <v>1418000</v>
      </c>
    </row>
    <row r="46" spans="1:16" ht="45.75" customHeight="1" x14ac:dyDescent="0.25">
      <c r="A46" s="381"/>
      <c r="B46" s="304"/>
      <c r="C46" s="303"/>
      <c r="D46" s="325"/>
      <c r="E46" s="325"/>
      <c r="F46" s="360" t="s">
        <v>224</v>
      </c>
      <c r="G46" s="360"/>
      <c r="H46" s="360"/>
      <c r="I46" s="360"/>
      <c r="J46" s="479">
        <v>6250095280</v>
      </c>
      <c r="K46" s="299">
        <v>4</v>
      </c>
      <c r="L46" s="299">
        <v>9</v>
      </c>
      <c r="M46" s="297" t="s">
        <v>232</v>
      </c>
      <c r="N46" s="296">
        <v>1371602.47</v>
      </c>
      <c r="O46" s="296">
        <v>1389000</v>
      </c>
      <c r="P46" s="296">
        <v>1418000</v>
      </c>
    </row>
    <row r="47" spans="1:16" ht="108.6" customHeight="1" x14ac:dyDescent="0.25">
      <c r="A47" s="381"/>
      <c r="B47" s="304"/>
      <c r="C47" s="303"/>
      <c r="D47" s="325"/>
      <c r="E47" s="325"/>
      <c r="F47" s="336" t="s">
        <v>251</v>
      </c>
      <c r="G47" s="335"/>
      <c r="H47" s="335"/>
      <c r="I47" s="334"/>
      <c r="J47" s="484" t="s">
        <v>250</v>
      </c>
      <c r="K47" s="475">
        <v>0</v>
      </c>
      <c r="L47" s="475">
        <v>0</v>
      </c>
      <c r="M47" s="297">
        <v>0</v>
      </c>
      <c r="N47" s="296">
        <f>N48</f>
        <v>800000</v>
      </c>
      <c r="O47" s="296">
        <v>0</v>
      </c>
      <c r="P47" s="296">
        <v>0</v>
      </c>
    </row>
    <row r="48" spans="1:16" ht="25.9" customHeight="1" x14ac:dyDescent="0.25">
      <c r="A48" s="381"/>
      <c r="B48" s="304"/>
      <c r="C48" s="303"/>
      <c r="D48" s="325"/>
      <c r="E48" s="325"/>
      <c r="F48" s="301" t="s">
        <v>254</v>
      </c>
      <c r="G48" s="301"/>
      <c r="H48" s="301"/>
      <c r="I48" s="301"/>
      <c r="J48" s="484" t="s">
        <v>250</v>
      </c>
      <c r="K48" s="475">
        <v>4</v>
      </c>
      <c r="L48" s="475">
        <v>0</v>
      </c>
      <c r="M48" s="297">
        <v>0</v>
      </c>
      <c r="N48" s="296">
        <f>N49</f>
        <v>800000</v>
      </c>
      <c r="O48" s="296">
        <v>0</v>
      </c>
      <c r="P48" s="296">
        <v>0</v>
      </c>
    </row>
    <row r="49" spans="1:16" ht="25.9" customHeight="1" x14ac:dyDescent="0.25">
      <c r="A49" s="381"/>
      <c r="B49" s="304"/>
      <c r="C49" s="303"/>
      <c r="D49" s="325"/>
      <c r="E49" s="325"/>
      <c r="F49" s="301" t="s">
        <v>84</v>
      </c>
      <c r="G49" s="301"/>
      <c r="H49" s="301"/>
      <c r="I49" s="301"/>
      <c r="J49" s="484" t="s">
        <v>250</v>
      </c>
      <c r="K49" s="475">
        <v>4</v>
      </c>
      <c r="L49" s="475">
        <v>9</v>
      </c>
      <c r="M49" s="297">
        <v>0</v>
      </c>
      <c r="N49" s="296">
        <f>N50</f>
        <v>800000</v>
      </c>
      <c r="O49" s="296">
        <v>0</v>
      </c>
      <c r="P49" s="296">
        <v>0</v>
      </c>
    </row>
    <row r="50" spans="1:16" ht="45.75" customHeight="1" x14ac:dyDescent="0.25">
      <c r="A50" s="381"/>
      <c r="B50" s="304"/>
      <c r="C50" s="303"/>
      <c r="D50" s="325"/>
      <c r="E50" s="325"/>
      <c r="F50" s="360" t="s">
        <v>224</v>
      </c>
      <c r="G50" s="360"/>
      <c r="H50" s="360"/>
      <c r="I50" s="360"/>
      <c r="J50" s="484" t="s">
        <v>250</v>
      </c>
      <c r="K50" s="299">
        <v>4</v>
      </c>
      <c r="L50" s="299">
        <v>9</v>
      </c>
      <c r="M50" s="297" t="s">
        <v>232</v>
      </c>
      <c r="N50" s="296">
        <v>800000</v>
      </c>
      <c r="O50" s="296">
        <v>0</v>
      </c>
      <c r="P50" s="296">
        <v>0</v>
      </c>
    </row>
    <row r="51" spans="1:16" ht="49.5" customHeight="1" x14ac:dyDescent="0.25">
      <c r="A51" s="381"/>
      <c r="B51" s="304"/>
      <c r="C51" s="303"/>
      <c r="D51" s="325"/>
      <c r="E51" s="325"/>
      <c r="F51" s="324" t="s">
        <v>249</v>
      </c>
      <c r="G51" s="440"/>
      <c r="H51" s="440"/>
      <c r="I51" s="322"/>
      <c r="J51" s="484" t="s">
        <v>248</v>
      </c>
      <c r="K51" s="299">
        <v>0</v>
      </c>
      <c r="L51" s="299">
        <v>0</v>
      </c>
      <c r="M51" s="297">
        <v>0</v>
      </c>
      <c r="N51" s="296">
        <f>N52</f>
        <v>2020203</v>
      </c>
      <c r="O51" s="296">
        <f>O52</f>
        <v>1010000</v>
      </c>
      <c r="P51" s="296">
        <f>P52</f>
        <v>1010000</v>
      </c>
    </row>
    <row r="52" spans="1:16" ht="31.5" customHeight="1" x14ac:dyDescent="0.25">
      <c r="A52" s="381"/>
      <c r="B52" s="304"/>
      <c r="C52" s="303"/>
      <c r="D52" s="325"/>
      <c r="E52" s="325"/>
      <c r="F52" s="324" t="s">
        <v>254</v>
      </c>
      <c r="G52" s="440"/>
      <c r="H52" s="440"/>
      <c r="I52" s="322"/>
      <c r="J52" s="484" t="s">
        <v>248</v>
      </c>
      <c r="K52" s="299">
        <v>4</v>
      </c>
      <c r="L52" s="299">
        <v>0</v>
      </c>
      <c r="M52" s="297">
        <v>0</v>
      </c>
      <c r="N52" s="296">
        <f>N53</f>
        <v>2020203</v>
      </c>
      <c r="O52" s="296">
        <f>O53</f>
        <v>1010000</v>
      </c>
      <c r="P52" s="296">
        <f>P53</f>
        <v>1010000</v>
      </c>
    </row>
    <row r="53" spans="1:16" ht="25.5" customHeight="1" x14ac:dyDescent="0.25">
      <c r="A53" s="381"/>
      <c r="B53" s="304"/>
      <c r="C53" s="303"/>
      <c r="D53" s="325"/>
      <c r="E53" s="325"/>
      <c r="F53" s="324" t="s">
        <v>84</v>
      </c>
      <c r="G53" s="440"/>
      <c r="H53" s="440"/>
      <c r="I53" s="322"/>
      <c r="J53" s="484" t="s">
        <v>248</v>
      </c>
      <c r="K53" s="299">
        <v>4</v>
      </c>
      <c r="L53" s="299">
        <v>9</v>
      </c>
      <c r="M53" s="297">
        <v>0</v>
      </c>
      <c r="N53" s="296">
        <f>N54</f>
        <v>2020203</v>
      </c>
      <c r="O53" s="296">
        <f>O54</f>
        <v>1010000</v>
      </c>
      <c r="P53" s="296">
        <f>P54</f>
        <v>1010000</v>
      </c>
    </row>
    <row r="54" spans="1:16" ht="48.75" customHeight="1" x14ac:dyDescent="0.25">
      <c r="A54" s="381"/>
      <c r="B54" s="304"/>
      <c r="C54" s="303"/>
      <c r="D54" s="325"/>
      <c r="E54" s="325"/>
      <c r="F54" s="360" t="s">
        <v>224</v>
      </c>
      <c r="G54" s="360"/>
      <c r="H54" s="360"/>
      <c r="I54" s="360"/>
      <c r="J54" s="484" t="s">
        <v>248</v>
      </c>
      <c r="K54" s="299">
        <v>4</v>
      </c>
      <c r="L54" s="299">
        <v>9</v>
      </c>
      <c r="M54" s="297">
        <v>240</v>
      </c>
      <c r="N54" s="296">
        <v>2020203</v>
      </c>
      <c r="O54" s="296">
        <v>1010000</v>
      </c>
      <c r="P54" s="296">
        <v>1010000</v>
      </c>
    </row>
    <row r="55" spans="1:16" ht="65.25" customHeight="1" x14ac:dyDescent="0.25">
      <c r="A55" s="381"/>
      <c r="B55" s="304"/>
      <c r="C55" s="303"/>
      <c r="D55" s="325"/>
      <c r="E55" s="325"/>
      <c r="F55" s="318" t="s">
        <v>299</v>
      </c>
      <c r="G55" s="317"/>
      <c r="H55" s="317"/>
      <c r="I55" s="316"/>
      <c r="J55" s="479">
        <v>6260000000</v>
      </c>
      <c r="K55" s="315">
        <v>0</v>
      </c>
      <c r="L55" s="315">
        <v>0</v>
      </c>
      <c r="M55" s="314">
        <v>0</v>
      </c>
      <c r="N55" s="313">
        <f>N56+N60</f>
        <v>2507629.4699999997</v>
      </c>
      <c r="O55" s="313">
        <f>O56+O60</f>
        <v>997260</v>
      </c>
      <c r="P55" s="313">
        <f>P56+P60</f>
        <v>1070360</v>
      </c>
    </row>
    <row r="56" spans="1:16" ht="56.25" customHeight="1" x14ac:dyDescent="0.25">
      <c r="A56" s="381"/>
      <c r="B56" s="304"/>
      <c r="C56" s="303"/>
      <c r="D56" s="325"/>
      <c r="E56" s="325"/>
      <c r="F56" s="336" t="s">
        <v>239</v>
      </c>
      <c r="G56" s="335"/>
      <c r="H56" s="335"/>
      <c r="I56" s="334"/>
      <c r="J56" s="479">
        <v>6260095310</v>
      </c>
      <c r="K56" s="299">
        <v>0</v>
      </c>
      <c r="L56" s="299">
        <v>0</v>
      </c>
      <c r="M56" s="297">
        <v>0</v>
      </c>
      <c r="N56" s="296">
        <f>N57</f>
        <v>1620529.47</v>
      </c>
      <c r="O56" s="296">
        <f>O57</f>
        <v>997260</v>
      </c>
      <c r="P56" s="296">
        <f>P57</f>
        <v>1070360</v>
      </c>
    </row>
    <row r="57" spans="1:16" ht="33" customHeight="1" x14ac:dyDescent="0.25">
      <c r="A57" s="381"/>
      <c r="B57" s="304"/>
      <c r="C57" s="303"/>
      <c r="D57" s="325"/>
      <c r="E57" s="325"/>
      <c r="F57" s="336" t="s">
        <v>243</v>
      </c>
      <c r="G57" s="335"/>
      <c r="H57" s="335"/>
      <c r="I57" s="334"/>
      <c r="J57" s="479">
        <v>6260095310</v>
      </c>
      <c r="K57" s="299">
        <v>5</v>
      </c>
      <c r="L57" s="299">
        <v>0</v>
      </c>
      <c r="M57" s="297">
        <v>0</v>
      </c>
      <c r="N57" s="296">
        <f>N58</f>
        <v>1620529.47</v>
      </c>
      <c r="O57" s="296">
        <f>O58</f>
        <v>997260</v>
      </c>
      <c r="P57" s="296">
        <f>P58</f>
        <v>1070360</v>
      </c>
    </row>
    <row r="58" spans="1:16" ht="18.600000000000001" customHeight="1" x14ac:dyDescent="0.25">
      <c r="A58" s="381"/>
      <c r="B58" s="304"/>
      <c r="C58" s="303"/>
      <c r="D58" s="325"/>
      <c r="E58" s="325"/>
      <c r="F58" s="336" t="s">
        <v>48</v>
      </c>
      <c r="G58" s="335"/>
      <c r="H58" s="335"/>
      <c r="I58" s="334"/>
      <c r="J58" s="479">
        <v>6260095310</v>
      </c>
      <c r="K58" s="299">
        <v>5</v>
      </c>
      <c r="L58" s="299">
        <v>3</v>
      </c>
      <c r="M58" s="297">
        <v>0</v>
      </c>
      <c r="N58" s="296">
        <f>N59</f>
        <v>1620529.47</v>
      </c>
      <c r="O58" s="296">
        <f>O59</f>
        <v>997260</v>
      </c>
      <c r="P58" s="296">
        <f>P59</f>
        <v>1070360</v>
      </c>
    </row>
    <row r="59" spans="1:16" ht="49.5" customHeight="1" x14ac:dyDescent="0.25">
      <c r="A59" s="381"/>
      <c r="B59" s="304"/>
      <c r="C59" s="303"/>
      <c r="D59" s="325"/>
      <c r="E59" s="325"/>
      <c r="F59" s="360" t="s">
        <v>224</v>
      </c>
      <c r="G59" s="360"/>
      <c r="H59" s="360"/>
      <c r="I59" s="360"/>
      <c r="J59" s="479">
        <v>6260095310</v>
      </c>
      <c r="K59" s="299">
        <v>5</v>
      </c>
      <c r="L59" s="299">
        <v>3</v>
      </c>
      <c r="M59" s="297" t="s">
        <v>232</v>
      </c>
      <c r="N59" s="296">
        <v>1620529.47</v>
      </c>
      <c r="O59" s="296">
        <v>997260</v>
      </c>
      <c r="P59" s="296">
        <v>1070360</v>
      </c>
    </row>
    <row r="60" spans="1:16" ht="49.5" customHeight="1" x14ac:dyDescent="0.25">
      <c r="A60" s="381"/>
      <c r="B60" s="304"/>
      <c r="C60" s="303"/>
      <c r="D60" s="325"/>
      <c r="E60" s="325"/>
      <c r="F60" s="485" t="s">
        <v>238</v>
      </c>
      <c r="G60" s="485"/>
      <c r="H60" s="485"/>
      <c r="I60" s="485"/>
      <c r="J60" s="484" t="s">
        <v>237</v>
      </c>
      <c r="K60" s="299">
        <v>0</v>
      </c>
      <c r="L60" s="299">
        <v>0</v>
      </c>
      <c r="M60" s="297">
        <v>0</v>
      </c>
      <c r="N60" s="296">
        <f>N61</f>
        <v>887100</v>
      </c>
      <c r="O60" s="296">
        <v>0</v>
      </c>
      <c r="P60" s="296">
        <v>0</v>
      </c>
    </row>
    <row r="61" spans="1:16" ht="36.6" customHeight="1" x14ac:dyDescent="0.25">
      <c r="A61" s="381"/>
      <c r="B61" s="304"/>
      <c r="C61" s="303"/>
      <c r="D61" s="325"/>
      <c r="E61" s="325"/>
      <c r="F61" s="301" t="s">
        <v>243</v>
      </c>
      <c r="G61" s="301"/>
      <c r="H61" s="301"/>
      <c r="I61" s="301"/>
      <c r="J61" s="484" t="s">
        <v>237</v>
      </c>
      <c r="K61" s="299">
        <v>5</v>
      </c>
      <c r="L61" s="299">
        <v>0</v>
      </c>
      <c r="M61" s="297">
        <v>0</v>
      </c>
      <c r="N61" s="296">
        <f>N62</f>
        <v>887100</v>
      </c>
      <c r="O61" s="296">
        <v>0</v>
      </c>
      <c r="P61" s="296">
        <v>0</v>
      </c>
    </row>
    <row r="62" spans="1:16" ht="29.45" customHeight="1" x14ac:dyDescent="0.25">
      <c r="A62" s="381"/>
      <c r="B62" s="304"/>
      <c r="C62" s="303"/>
      <c r="D62" s="325"/>
      <c r="E62" s="325"/>
      <c r="F62" s="301" t="s">
        <v>48</v>
      </c>
      <c r="G62" s="301"/>
      <c r="H62" s="301"/>
      <c r="I62" s="301"/>
      <c r="J62" s="484" t="s">
        <v>237</v>
      </c>
      <c r="K62" s="299">
        <v>5</v>
      </c>
      <c r="L62" s="299">
        <v>3</v>
      </c>
      <c r="M62" s="297">
        <v>0</v>
      </c>
      <c r="N62" s="296">
        <f>N63</f>
        <v>887100</v>
      </c>
      <c r="O62" s="296">
        <v>0</v>
      </c>
      <c r="P62" s="296">
        <v>0</v>
      </c>
    </row>
    <row r="63" spans="1:16" ht="49.5" customHeight="1" x14ac:dyDescent="0.25">
      <c r="A63" s="381"/>
      <c r="B63" s="304"/>
      <c r="C63" s="303"/>
      <c r="D63" s="325"/>
      <c r="E63" s="325"/>
      <c r="F63" s="360" t="s">
        <v>224</v>
      </c>
      <c r="G63" s="360"/>
      <c r="H63" s="360"/>
      <c r="I63" s="360"/>
      <c r="J63" s="484" t="s">
        <v>237</v>
      </c>
      <c r="K63" s="299">
        <v>5</v>
      </c>
      <c r="L63" s="299">
        <v>3</v>
      </c>
      <c r="M63" s="297">
        <v>240</v>
      </c>
      <c r="N63" s="296">
        <v>887100</v>
      </c>
      <c r="O63" s="296">
        <v>0</v>
      </c>
      <c r="P63" s="296">
        <v>0</v>
      </c>
    </row>
    <row r="64" spans="1:16" ht="59.25" customHeight="1" x14ac:dyDescent="0.25">
      <c r="A64" s="326"/>
      <c r="B64" s="304"/>
      <c r="C64" s="303"/>
      <c r="D64" s="325"/>
      <c r="E64" s="325"/>
      <c r="F64" s="473" t="s">
        <v>235</v>
      </c>
      <c r="G64" s="473"/>
      <c r="H64" s="473"/>
      <c r="I64" s="473"/>
      <c r="J64" s="479">
        <v>6270000000</v>
      </c>
      <c r="K64" s="315">
        <v>0</v>
      </c>
      <c r="L64" s="315">
        <v>0</v>
      </c>
      <c r="M64" s="314">
        <v>0</v>
      </c>
      <c r="N64" s="313">
        <f>N65+N69+N73</f>
        <v>5477156.75</v>
      </c>
      <c r="O64" s="313">
        <f>O65+O69+O73</f>
        <v>5362040</v>
      </c>
      <c r="P64" s="313">
        <f>P65+P69+P73</f>
        <v>5362040</v>
      </c>
    </row>
    <row r="65" spans="1:16" ht="75.75" customHeight="1" x14ac:dyDescent="0.25">
      <c r="A65" s="381"/>
      <c r="B65" s="304"/>
      <c r="C65" s="303"/>
      <c r="D65" s="325"/>
      <c r="E65" s="325"/>
      <c r="F65" s="301" t="s">
        <v>234</v>
      </c>
      <c r="G65" s="301"/>
      <c r="H65" s="301"/>
      <c r="I65" s="301"/>
      <c r="J65" s="479">
        <v>6270075080</v>
      </c>
      <c r="K65" s="299">
        <v>0</v>
      </c>
      <c r="L65" s="299">
        <v>0</v>
      </c>
      <c r="M65" s="297">
        <v>0</v>
      </c>
      <c r="N65" s="296">
        <f>N66</f>
        <v>3906980</v>
      </c>
      <c r="O65" s="296">
        <f>O66</f>
        <v>4662040</v>
      </c>
      <c r="P65" s="296">
        <f>P66</f>
        <v>4662040</v>
      </c>
    </row>
    <row r="66" spans="1:16" ht="24.6" customHeight="1" x14ac:dyDescent="0.25">
      <c r="A66" s="381"/>
      <c r="B66" s="304"/>
      <c r="C66" s="303"/>
      <c r="D66" s="325"/>
      <c r="E66" s="325"/>
      <c r="F66" s="301" t="s">
        <v>236</v>
      </c>
      <c r="G66" s="301"/>
      <c r="H66" s="301"/>
      <c r="I66" s="301"/>
      <c r="J66" s="479">
        <v>6270075080</v>
      </c>
      <c r="K66" s="299">
        <v>8</v>
      </c>
      <c r="L66" s="299">
        <v>0</v>
      </c>
      <c r="M66" s="297">
        <v>0</v>
      </c>
      <c r="N66" s="296">
        <f>N67</f>
        <v>3906980</v>
      </c>
      <c r="O66" s="296">
        <f>O67</f>
        <v>4662040</v>
      </c>
      <c r="P66" s="296">
        <f>P67</f>
        <v>4662040</v>
      </c>
    </row>
    <row r="67" spans="1:16" ht="23.25" customHeight="1" x14ac:dyDescent="0.25">
      <c r="A67" s="381"/>
      <c r="B67" s="304"/>
      <c r="C67" s="303"/>
      <c r="D67" s="325"/>
      <c r="E67" s="325"/>
      <c r="F67" s="301" t="s">
        <v>51</v>
      </c>
      <c r="G67" s="301"/>
      <c r="H67" s="301"/>
      <c r="I67" s="301"/>
      <c r="J67" s="479">
        <v>6270075080</v>
      </c>
      <c r="K67" s="299">
        <v>8</v>
      </c>
      <c r="L67" s="299">
        <v>1</v>
      </c>
      <c r="M67" s="297">
        <v>0</v>
      </c>
      <c r="N67" s="296">
        <f>N68</f>
        <v>3906980</v>
      </c>
      <c r="O67" s="296">
        <f>O68+O76</f>
        <v>4662040</v>
      </c>
      <c r="P67" s="296">
        <f>P68+P76</f>
        <v>4662040</v>
      </c>
    </row>
    <row r="68" spans="1:16" ht="23.45" customHeight="1" x14ac:dyDescent="0.25">
      <c r="A68" s="381"/>
      <c r="B68" s="304"/>
      <c r="C68" s="303"/>
      <c r="D68" s="325"/>
      <c r="E68" s="325"/>
      <c r="F68" s="336" t="s">
        <v>166</v>
      </c>
      <c r="G68" s="331"/>
      <c r="H68" s="331"/>
      <c r="I68" s="330"/>
      <c r="J68" s="479">
        <v>6270075080</v>
      </c>
      <c r="K68" s="299">
        <v>8</v>
      </c>
      <c r="L68" s="299">
        <v>1</v>
      </c>
      <c r="M68" s="297">
        <v>540</v>
      </c>
      <c r="N68" s="296">
        <v>3906980</v>
      </c>
      <c r="O68" s="296">
        <v>4662040</v>
      </c>
      <c r="P68" s="296">
        <v>4662040</v>
      </c>
    </row>
    <row r="69" spans="1:16" ht="60.75" customHeight="1" x14ac:dyDescent="0.25">
      <c r="A69" s="381"/>
      <c r="B69" s="304"/>
      <c r="C69" s="303"/>
      <c r="D69" s="325"/>
      <c r="E69" s="325"/>
      <c r="F69" s="301" t="s">
        <v>233</v>
      </c>
      <c r="G69" s="301"/>
      <c r="H69" s="301"/>
      <c r="I69" s="301"/>
      <c r="J69" s="479">
        <v>6270095220</v>
      </c>
      <c r="K69" s="299">
        <v>0</v>
      </c>
      <c r="L69" s="299">
        <v>0</v>
      </c>
      <c r="M69" s="297">
        <v>0</v>
      </c>
      <c r="N69" s="296">
        <f>N70</f>
        <v>815116.75</v>
      </c>
      <c r="O69" s="296">
        <f>O70</f>
        <v>700000</v>
      </c>
      <c r="P69" s="296">
        <f>P70</f>
        <v>700000</v>
      </c>
    </row>
    <row r="70" spans="1:16" ht="23.45" customHeight="1" x14ac:dyDescent="0.25">
      <c r="A70" s="381"/>
      <c r="B70" s="304"/>
      <c r="C70" s="303"/>
      <c r="D70" s="325"/>
      <c r="E70" s="325"/>
      <c r="F70" s="301" t="s">
        <v>236</v>
      </c>
      <c r="G70" s="301"/>
      <c r="H70" s="301"/>
      <c r="I70" s="301"/>
      <c r="J70" s="479">
        <v>6270095220</v>
      </c>
      <c r="K70" s="299">
        <v>8</v>
      </c>
      <c r="L70" s="299">
        <v>0</v>
      </c>
      <c r="M70" s="297">
        <v>0</v>
      </c>
      <c r="N70" s="296">
        <f>N71</f>
        <v>815116.75</v>
      </c>
      <c r="O70" s="296">
        <f>O71</f>
        <v>700000</v>
      </c>
      <c r="P70" s="296">
        <f>P71</f>
        <v>700000</v>
      </c>
    </row>
    <row r="71" spans="1:16" ht="23.45" customHeight="1" x14ac:dyDescent="0.25">
      <c r="A71" s="381"/>
      <c r="B71" s="304"/>
      <c r="C71" s="303"/>
      <c r="D71" s="325"/>
      <c r="E71" s="325"/>
      <c r="F71" s="301" t="s">
        <v>51</v>
      </c>
      <c r="G71" s="301"/>
      <c r="H71" s="301"/>
      <c r="I71" s="301"/>
      <c r="J71" s="479">
        <v>6270095220</v>
      </c>
      <c r="K71" s="299">
        <v>8</v>
      </c>
      <c r="L71" s="299">
        <v>1</v>
      </c>
      <c r="M71" s="297">
        <v>0</v>
      </c>
      <c r="N71" s="296">
        <f>N72</f>
        <v>815116.75</v>
      </c>
      <c r="O71" s="296">
        <f>O72</f>
        <v>700000</v>
      </c>
      <c r="P71" s="296">
        <f>P72</f>
        <v>700000</v>
      </c>
    </row>
    <row r="72" spans="1:16" ht="50.25" customHeight="1" x14ac:dyDescent="0.25">
      <c r="A72" s="381"/>
      <c r="B72" s="304"/>
      <c r="C72" s="303"/>
      <c r="D72" s="325"/>
      <c r="E72" s="325"/>
      <c r="F72" s="360" t="s">
        <v>224</v>
      </c>
      <c r="G72" s="360"/>
      <c r="H72" s="360"/>
      <c r="I72" s="360"/>
      <c r="J72" s="479">
        <v>6270095220</v>
      </c>
      <c r="K72" s="299">
        <v>8</v>
      </c>
      <c r="L72" s="299">
        <v>1</v>
      </c>
      <c r="M72" s="297">
        <v>240</v>
      </c>
      <c r="N72" s="429">
        <v>815116.75</v>
      </c>
      <c r="O72" s="429">
        <v>700000</v>
      </c>
      <c r="P72" s="429">
        <v>700000</v>
      </c>
    </row>
    <row r="73" spans="1:16" ht="37.5" customHeight="1" x14ac:dyDescent="0.25">
      <c r="A73" s="381"/>
      <c r="B73" s="304"/>
      <c r="C73" s="303"/>
      <c r="D73" s="325"/>
      <c r="E73" s="325"/>
      <c r="F73" s="336" t="s">
        <v>231</v>
      </c>
      <c r="G73" s="331"/>
      <c r="H73" s="331"/>
      <c r="I73" s="330"/>
      <c r="J73" s="479">
        <v>6270097030</v>
      </c>
      <c r="K73" s="299">
        <v>0</v>
      </c>
      <c r="L73" s="299">
        <v>0</v>
      </c>
      <c r="M73" s="297">
        <v>0</v>
      </c>
      <c r="N73" s="296">
        <f>N74</f>
        <v>755060</v>
      </c>
      <c r="O73" s="296">
        <f>O74</f>
        <v>0</v>
      </c>
      <c r="P73" s="296">
        <f>P74</f>
        <v>0</v>
      </c>
    </row>
    <row r="74" spans="1:16" ht="25.5" customHeight="1" x14ac:dyDescent="0.25">
      <c r="A74" s="460"/>
      <c r="B74" s="460"/>
      <c r="C74" s="460"/>
      <c r="D74" s="460"/>
      <c r="E74" s="460"/>
      <c r="F74" s="301" t="s">
        <v>236</v>
      </c>
      <c r="G74" s="301"/>
      <c r="H74" s="301"/>
      <c r="I74" s="301"/>
      <c r="J74" s="481">
        <v>6270097030</v>
      </c>
      <c r="K74" s="483">
        <v>8</v>
      </c>
      <c r="L74" s="483">
        <v>0</v>
      </c>
      <c r="M74" s="297">
        <v>0</v>
      </c>
      <c r="N74" s="482">
        <f>N75</f>
        <v>755060</v>
      </c>
      <c r="O74" s="296">
        <v>0</v>
      </c>
      <c r="P74" s="296">
        <v>0</v>
      </c>
    </row>
    <row r="75" spans="1:16" ht="18.75" customHeight="1" x14ac:dyDescent="0.25">
      <c r="A75" s="381"/>
      <c r="B75" s="304"/>
      <c r="C75" s="303"/>
      <c r="D75" s="325"/>
      <c r="E75" s="325"/>
      <c r="F75" s="472" t="s">
        <v>51</v>
      </c>
      <c r="G75" s="471"/>
      <c r="H75" s="471"/>
      <c r="I75" s="470"/>
      <c r="J75" s="479">
        <v>6270097030</v>
      </c>
      <c r="K75" s="299">
        <v>8</v>
      </c>
      <c r="L75" s="299">
        <v>1</v>
      </c>
      <c r="M75" s="297">
        <v>0</v>
      </c>
      <c r="N75" s="296">
        <f>N76</f>
        <v>755060</v>
      </c>
      <c r="O75" s="296">
        <f>O76</f>
        <v>0</v>
      </c>
      <c r="P75" s="296">
        <f>P76</f>
        <v>0</v>
      </c>
    </row>
    <row r="76" spans="1:16" ht="21.6" customHeight="1" x14ac:dyDescent="0.25">
      <c r="A76" s="381"/>
      <c r="B76" s="304"/>
      <c r="C76" s="303"/>
      <c r="D76" s="325"/>
      <c r="E76" s="325"/>
      <c r="F76" s="360" t="s">
        <v>166</v>
      </c>
      <c r="G76" s="360"/>
      <c r="H76" s="360"/>
      <c r="I76" s="360"/>
      <c r="J76" s="481">
        <v>6270097030</v>
      </c>
      <c r="K76" s="299">
        <v>8</v>
      </c>
      <c r="L76" s="299">
        <v>1</v>
      </c>
      <c r="M76" s="297">
        <v>540</v>
      </c>
      <c r="N76" s="296">
        <v>755060</v>
      </c>
      <c r="O76" s="296">
        <v>0</v>
      </c>
      <c r="P76" s="296">
        <v>0</v>
      </c>
    </row>
    <row r="77" spans="1:16" ht="75" customHeight="1" x14ac:dyDescent="0.25">
      <c r="A77" s="326"/>
      <c r="B77" s="304"/>
      <c r="C77" s="303"/>
      <c r="D77" s="303"/>
      <c r="E77" s="303"/>
      <c r="F77" s="473" t="s">
        <v>226</v>
      </c>
      <c r="G77" s="473"/>
      <c r="H77" s="473"/>
      <c r="I77" s="473"/>
      <c r="J77" s="479">
        <v>6280000000</v>
      </c>
      <c r="K77" s="315">
        <v>0</v>
      </c>
      <c r="L77" s="315">
        <v>0</v>
      </c>
      <c r="M77" s="314">
        <v>0</v>
      </c>
      <c r="N77" s="313">
        <f>N78</f>
        <v>5280</v>
      </c>
      <c r="O77" s="313">
        <f>O78</f>
        <v>30000</v>
      </c>
      <c r="P77" s="313">
        <f>P78</f>
        <v>30000</v>
      </c>
    </row>
    <row r="78" spans="1:16" ht="69.75" customHeight="1" x14ac:dyDescent="0.25">
      <c r="A78" s="326"/>
      <c r="B78" s="304"/>
      <c r="C78" s="303"/>
      <c r="D78" s="325"/>
      <c r="E78" s="325"/>
      <c r="F78" s="480" t="s">
        <v>225</v>
      </c>
      <c r="G78" s="480"/>
      <c r="H78" s="480"/>
      <c r="I78" s="480"/>
      <c r="J78" s="479">
        <v>6280095240</v>
      </c>
      <c r="K78" s="299">
        <v>0</v>
      </c>
      <c r="L78" s="299">
        <v>0</v>
      </c>
      <c r="M78" s="297">
        <v>0</v>
      </c>
      <c r="N78" s="296">
        <f>N79</f>
        <v>5280</v>
      </c>
      <c r="O78" s="296">
        <f>O79</f>
        <v>30000</v>
      </c>
      <c r="P78" s="296">
        <f>P79</f>
        <v>30000</v>
      </c>
    </row>
    <row r="79" spans="1:16" ht="26.25" customHeight="1" x14ac:dyDescent="0.25">
      <c r="A79" s="326"/>
      <c r="B79" s="304"/>
      <c r="C79" s="303"/>
      <c r="D79" s="325"/>
      <c r="E79" s="325"/>
      <c r="F79" s="480" t="s">
        <v>229</v>
      </c>
      <c r="G79" s="480"/>
      <c r="H79" s="480"/>
      <c r="I79" s="480"/>
      <c r="J79" s="479">
        <v>6280095240</v>
      </c>
      <c r="K79" s="299">
        <v>11</v>
      </c>
      <c r="L79" s="299">
        <v>0</v>
      </c>
      <c r="M79" s="297">
        <v>0</v>
      </c>
      <c r="N79" s="296">
        <f>N80</f>
        <v>5280</v>
      </c>
      <c r="O79" s="296">
        <f>O80</f>
        <v>30000</v>
      </c>
      <c r="P79" s="296">
        <f>P80</f>
        <v>30000</v>
      </c>
    </row>
    <row r="80" spans="1:16" ht="23.45" customHeight="1" x14ac:dyDescent="0.25">
      <c r="A80" s="326"/>
      <c r="B80" s="304"/>
      <c r="C80" s="303"/>
      <c r="D80" s="325"/>
      <c r="E80" s="325"/>
      <c r="F80" s="480" t="s">
        <v>228</v>
      </c>
      <c r="G80" s="480"/>
      <c r="H80" s="480"/>
      <c r="I80" s="480"/>
      <c r="J80" s="479">
        <v>6280095240</v>
      </c>
      <c r="K80" s="299">
        <v>11</v>
      </c>
      <c r="L80" s="299">
        <v>1</v>
      </c>
      <c r="M80" s="297">
        <v>0</v>
      </c>
      <c r="N80" s="296">
        <f>N81</f>
        <v>5280</v>
      </c>
      <c r="O80" s="296">
        <f>O81</f>
        <v>30000</v>
      </c>
      <c r="P80" s="296">
        <f>P81</f>
        <v>30000</v>
      </c>
    </row>
    <row r="81" spans="1:16" ht="58.5" customHeight="1" x14ac:dyDescent="0.25">
      <c r="A81" s="326"/>
      <c r="B81" s="304"/>
      <c r="C81" s="303"/>
      <c r="D81" s="325"/>
      <c r="E81" s="325"/>
      <c r="F81" s="360" t="s">
        <v>224</v>
      </c>
      <c r="G81" s="360"/>
      <c r="H81" s="360"/>
      <c r="I81" s="360"/>
      <c r="J81" s="479">
        <v>6280095240</v>
      </c>
      <c r="K81" s="299">
        <v>11</v>
      </c>
      <c r="L81" s="299">
        <v>1</v>
      </c>
      <c r="M81" s="297">
        <v>240</v>
      </c>
      <c r="N81" s="296">
        <v>5280</v>
      </c>
      <c r="O81" s="296">
        <v>30000</v>
      </c>
      <c r="P81" s="296">
        <v>30000</v>
      </c>
    </row>
    <row r="82" spans="1:16" s="476" customFormat="1" ht="89.25" customHeight="1" x14ac:dyDescent="0.25">
      <c r="A82" s="479"/>
      <c r="B82" s="479"/>
      <c r="C82" s="479"/>
      <c r="D82" s="479"/>
      <c r="E82" s="479"/>
      <c r="F82" s="368" t="s">
        <v>247</v>
      </c>
      <c r="G82" s="478"/>
      <c r="H82" s="478"/>
      <c r="I82" s="477"/>
      <c r="J82" s="474" t="s">
        <v>246</v>
      </c>
      <c r="K82" s="299">
        <v>0</v>
      </c>
      <c r="L82" s="299">
        <v>0</v>
      </c>
      <c r="M82" s="297">
        <v>0</v>
      </c>
      <c r="N82" s="296">
        <v>0</v>
      </c>
      <c r="O82" s="296">
        <v>0</v>
      </c>
      <c r="P82" s="296">
        <v>363000</v>
      </c>
    </row>
    <row r="83" spans="1:16" ht="147.75" customHeight="1" x14ac:dyDescent="0.25">
      <c r="A83" s="460"/>
      <c r="B83" s="460"/>
      <c r="C83" s="460"/>
      <c r="D83" s="460"/>
      <c r="E83" s="460"/>
      <c r="F83" s="324" t="s">
        <v>245</v>
      </c>
      <c r="G83" s="323"/>
      <c r="H83" s="323"/>
      <c r="I83" s="373"/>
      <c r="J83" s="474" t="s">
        <v>244</v>
      </c>
      <c r="K83" s="299">
        <v>0</v>
      </c>
      <c r="L83" s="299">
        <v>0</v>
      </c>
      <c r="M83" s="297">
        <v>0</v>
      </c>
      <c r="N83" s="296">
        <v>0</v>
      </c>
      <c r="O83" s="296">
        <v>0</v>
      </c>
      <c r="P83" s="296">
        <v>363000</v>
      </c>
    </row>
    <row r="84" spans="1:16" ht="25.5" customHeight="1" x14ac:dyDescent="0.25">
      <c r="A84" s="460"/>
      <c r="B84" s="460"/>
      <c r="C84" s="460"/>
      <c r="D84" s="460"/>
      <c r="E84" s="460"/>
      <c r="F84" s="324" t="s">
        <v>254</v>
      </c>
      <c r="G84" s="440"/>
      <c r="H84" s="440"/>
      <c r="I84" s="322"/>
      <c r="J84" s="474" t="s">
        <v>244</v>
      </c>
      <c r="K84" s="475">
        <v>4</v>
      </c>
      <c r="L84" s="475">
        <v>0</v>
      </c>
      <c r="M84" s="297">
        <v>0</v>
      </c>
      <c r="N84" s="296">
        <f>N85</f>
        <v>0</v>
      </c>
      <c r="O84" s="296">
        <f>O85</f>
        <v>0</v>
      </c>
      <c r="P84" s="296">
        <f>P85</f>
        <v>363000</v>
      </c>
    </row>
    <row r="85" spans="1:16" ht="31.5" customHeight="1" x14ac:dyDescent="0.25">
      <c r="A85" s="460"/>
      <c r="B85" s="460"/>
      <c r="C85" s="460"/>
      <c r="D85" s="460"/>
      <c r="E85" s="460"/>
      <c r="F85" s="324" t="s">
        <v>204</v>
      </c>
      <c r="G85" s="323"/>
      <c r="H85" s="323"/>
      <c r="I85" s="373"/>
      <c r="J85" s="474" t="s">
        <v>244</v>
      </c>
      <c r="K85" s="475">
        <v>4</v>
      </c>
      <c r="L85" s="475">
        <v>12</v>
      </c>
      <c r="M85" s="297">
        <v>0</v>
      </c>
      <c r="N85" s="296">
        <f>N86</f>
        <v>0</v>
      </c>
      <c r="O85" s="296">
        <f>O86</f>
        <v>0</v>
      </c>
      <c r="P85" s="296">
        <f>P86</f>
        <v>363000</v>
      </c>
    </row>
    <row r="86" spans="1:16" ht="51.75" customHeight="1" x14ac:dyDescent="0.25">
      <c r="A86" s="460"/>
      <c r="B86" s="460"/>
      <c r="C86" s="460"/>
      <c r="D86" s="460"/>
      <c r="E86" s="460"/>
      <c r="F86" s="360" t="s">
        <v>224</v>
      </c>
      <c r="G86" s="360"/>
      <c r="H86" s="360"/>
      <c r="I86" s="360"/>
      <c r="J86" s="474" t="s">
        <v>244</v>
      </c>
      <c r="K86" s="299">
        <v>4</v>
      </c>
      <c r="L86" s="299">
        <v>12</v>
      </c>
      <c r="M86" s="297" t="s">
        <v>232</v>
      </c>
      <c r="N86" s="296">
        <v>0</v>
      </c>
      <c r="O86" s="296">
        <v>0</v>
      </c>
      <c r="P86" s="296">
        <v>363000</v>
      </c>
    </row>
    <row r="87" spans="1:16" ht="32.25" customHeight="1" x14ac:dyDescent="0.25">
      <c r="A87" s="460"/>
      <c r="B87" s="460"/>
      <c r="C87" s="460"/>
      <c r="D87" s="460"/>
      <c r="E87" s="460"/>
      <c r="F87" s="473" t="s">
        <v>242</v>
      </c>
      <c r="G87" s="473"/>
      <c r="H87" s="473"/>
      <c r="I87" s="473"/>
      <c r="J87" s="290">
        <v>7700000000</v>
      </c>
      <c r="K87" s="315">
        <v>0</v>
      </c>
      <c r="L87" s="315">
        <v>0</v>
      </c>
      <c r="M87" s="314">
        <v>0</v>
      </c>
      <c r="N87" s="313">
        <f>N88+N92</f>
        <v>48439.5</v>
      </c>
      <c r="O87" s="313">
        <f>O88+O92</f>
        <v>49000</v>
      </c>
      <c r="P87" s="313">
        <f>P88+P92</f>
        <v>49000</v>
      </c>
    </row>
    <row r="88" spans="1:16" ht="42" customHeight="1" x14ac:dyDescent="0.25">
      <c r="B88" s="460"/>
      <c r="C88" s="460"/>
      <c r="D88" s="460"/>
      <c r="E88" s="460"/>
      <c r="F88" s="472" t="s">
        <v>266</v>
      </c>
      <c r="G88" s="471"/>
      <c r="H88" s="471"/>
      <c r="I88" s="470"/>
      <c r="J88" s="370">
        <v>7700095100</v>
      </c>
      <c r="K88" s="299">
        <v>0</v>
      </c>
      <c r="L88" s="299">
        <v>0</v>
      </c>
      <c r="M88" s="466">
        <v>0</v>
      </c>
      <c r="N88" s="296">
        <f>N89</f>
        <v>3439.5</v>
      </c>
      <c r="O88" s="296">
        <f>O89</f>
        <v>4000</v>
      </c>
      <c r="P88" s="296">
        <f>P89</f>
        <v>4000</v>
      </c>
    </row>
    <row r="89" spans="1:16" ht="26.25" customHeight="1" x14ac:dyDescent="0.25">
      <c r="B89" s="460"/>
      <c r="C89" s="460"/>
      <c r="D89" s="460"/>
      <c r="E89" s="460"/>
      <c r="F89" s="469" t="s">
        <v>274</v>
      </c>
      <c r="G89" s="468"/>
      <c r="H89" s="468"/>
      <c r="I89" s="467"/>
      <c r="J89" s="370">
        <v>7700095100</v>
      </c>
      <c r="K89" s="299">
        <v>1</v>
      </c>
      <c r="L89" s="299">
        <v>0</v>
      </c>
      <c r="M89" s="465">
        <v>0</v>
      </c>
      <c r="N89" s="296">
        <f>N90</f>
        <v>3439.5</v>
      </c>
      <c r="O89" s="296">
        <f>O90</f>
        <v>4000</v>
      </c>
      <c r="P89" s="296">
        <f>P90</f>
        <v>4000</v>
      </c>
    </row>
    <row r="90" spans="1:16" ht="33.75" customHeight="1" x14ac:dyDescent="0.25">
      <c r="B90" s="460"/>
      <c r="C90" s="460"/>
      <c r="D90" s="460"/>
      <c r="E90" s="460"/>
      <c r="F90" s="324" t="s">
        <v>38</v>
      </c>
      <c r="G90" s="440"/>
      <c r="H90" s="440"/>
      <c r="I90" s="322"/>
      <c r="J90" s="370">
        <v>7700095100</v>
      </c>
      <c r="K90" s="299">
        <v>1</v>
      </c>
      <c r="L90" s="299">
        <v>13</v>
      </c>
      <c r="M90" s="466">
        <v>0</v>
      </c>
      <c r="N90" s="296">
        <f>N91</f>
        <v>3439.5</v>
      </c>
      <c r="O90" s="296">
        <f>O91</f>
        <v>4000</v>
      </c>
      <c r="P90" s="296">
        <f>P91</f>
        <v>4000</v>
      </c>
    </row>
    <row r="91" spans="1:16" ht="24" customHeight="1" x14ac:dyDescent="0.25">
      <c r="B91" s="460"/>
      <c r="C91" s="460"/>
      <c r="D91" s="460"/>
      <c r="E91" s="460"/>
      <c r="F91" s="324" t="s">
        <v>265</v>
      </c>
      <c r="G91" s="440"/>
      <c r="H91" s="440"/>
      <c r="I91" s="322"/>
      <c r="J91" s="370">
        <v>7700095100</v>
      </c>
      <c r="K91" s="299">
        <v>1</v>
      </c>
      <c r="L91" s="299">
        <v>13</v>
      </c>
      <c r="M91" s="465">
        <v>850</v>
      </c>
      <c r="N91" s="296">
        <v>3439.5</v>
      </c>
      <c r="O91" s="296">
        <v>4000</v>
      </c>
      <c r="P91" s="296">
        <v>4000</v>
      </c>
    </row>
    <row r="92" spans="1:16" ht="84.75" customHeight="1" x14ac:dyDescent="0.25">
      <c r="B92" s="460"/>
      <c r="C92" s="460"/>
      <c r="D92" s="460"/>
      <c r="E92" s="460"/>
      <c r="F92" s="336" t="s">
        <v>241</v>
      </c>
      <c r="G92" s="335"/>
      <c r="H92" s="335"/>
      <c r="I92" s="334"/>
      <c r="J92" s="370">
        <v>7700090140</v>
      </c>
      <c r="K92" s="299">
        <v>0</v>
      </c>
      <c r="L92" s="299">
        <v>0</v>
      </c>
      <c r="M92" s="297">
        <v>0</v>
      </c>
      <c r="N92" s="296">
        <f>N93</f>
        <v>45000</v>
      </c>
      <c r="O92" s="296">
        <f>O93</f>
        <v>45000</v>
      </c>
      <c r="P92" s="296">
        <f>P93</f>
        <v>45000</v>
      </c>
    </row>
    <row r="93" spans="1:16" ht="39.75" customHeight="1" x14ac:dyDescent="0.25">
      <c r="B93" s="460"/>
      <c r="C93" s="460"/>
      <c r="D93" s="460"/>
      <c r="E93" s="460"/>
      <c r="F93" s="336" t="s">
        <v>243</v>
      </c>
      <c r="G93" s="335"/>
      <c r="H93" s="335"/>
      <c r="I93" s="334"/>
      <c r="J93" s="370">
        <v>7700090140</v>
      </c>
      <c r="K93" s="299">
        <v>5</v>
      </c>
      <c r="L93" s="299">
        <v>0</v>
      </c>
      <c r="M93" s="297">
        <v>0</v>
      </c>
      <c r="N93" s="296">
        <f>N94</f>
        <v>45000</v>
      </c>
      <c r="O93" s="296">
        <f>O94</f>
        <v>45000</v>
      </c>
      <c r="P93" s="296">
        <f>P94</f>
        <v>45000</v>
      </c>
    </row>
    <row r="94" spans="1:16" ht="21.75" customHeight="1" x14ac:dyDescent="0.25">
      <c r="B94" s="460"/>
      <c r="C94" s="460"/>
      <c r="D94" s="460"/>
      <c r="E94" s="460"/>
      <c r="F94" s="336" t="s">
        <v>63</v>
      </c>
      <c r="G94" s="335"/>
      <c r="H94" s="335"/>
      <c r="I94" s="334"/>
      <c r="J94" s="370">
        <v>7700090140</v>
      </c>
      <c r="K94" s="299">
        <v>5</v>
      </c>
      <c r="L94" s="299">
        <v>1</v>
      </c>
      <c r="M94" s="297">
        <v>0</v>
      </c>
      <c r="N94" s="296">
        <f>N95</f>
        <v>45000</v>
      </c>
      <c r="O94" s="296">
        <f>O95</f>
        <v>45000</v>
      </c>
      <c r="P94" s="296">
        <f>P95</f>
        <v>45000</v>
      </c>
    </row>
    <row r="95" spans="1:16" ht="51" customHeight="1" x14ac:dyDescent="0.25">
      <c r="B95" s="460"/>
      <c r="C95" s="460"/>
      <c r="D95" s="460"/>
      <c r="E95" s="460"/>
      <c r="F95" s="360" t="s">
        <v>224</v>
      </c>
      <c r="G95" s="360"/>
      <c r="H95" s="360"/>
      <c r="I95" s="360"/>
      <c r="J95" s="370">
        <v>7700090140</v>
      </c>
      <c r="K95" s="299">
        <v>5</v>
      </c>
      <c r="L95" s="299">
        <v>1</v>
      </c>
      <c r="M95" s="297" t="s">
        <v>232</v>
      </c>
      <c r="N95" s="296">
        <v>45000</v>
      </c>
      <c r="O95" s="296">
        <v>45000</v>
      </c>
      <c r="P95" s="296">
        <v>45000</v>
      </c>
    </row>
    <row r="96" spans="1:16" ht="47.25" customHeight="1" x14ac:dyDescent="0.25">
      <c r="B96" s="460"/>
      <c r="C96" s="460"/>
      <c r="D96" s="460"/>
      <c r="E96" s="460"/>
      <c r="F96" s="464" t="s">
        <v>298</v>
      </c>
      <c r="G96" s="463"/>
      <c r="H96" s="463"/>
      <c r="I96" s="462"/>
      <c r="J96" s="461"/>
      <c r="K96" s="460"/>
      <c r="L96" s="460"/>
      <c r="M96" s="460"/>
      <c r="N96" s="459">
        <f>N9+N87</f>
        <v>17949757.34</v>
      </c>
      <c r="O96" s="459">
        <f>O9+O87</f>
        <v>14194500</v>
      </c>
      <c r="P96" s="459">
        <f>P9+P87</f>
        <v>14669200</v>
      </c>
    </row>
  </sheetData>
  <mergeCells count="93">
    <mergeCell ref="F83:I83"/>
    <mergeCell ref="F94:I94"/>
    <mergeCell ref="F95:I95"/>
    <mergeCell ref="F96:I96"/>
    <mergeCell ref="F88:I88"/>
    <mergeCell ref="F89:I89"/>
    <mergeCell ref="F90:I90"/>
    <mergeCell ref="F91:I91"/>
    <mergeCell ref="F92:I92"/>
    <mergeCell ref="F72:I72"/>
    <mergeCell ref="F78:I78"/>
    <mergeCell ref="F75:I75"/>
    <mergeCell ref="F77:I77"/>
    <mergeCell ref="F82:I82"/>
    <mergeCell ref="F93:I93"/>
    <mergeCell ref="F85:I85"/>
    <mergeCell ref="F86:I86"/>
    <mergeCell ref="F87:I87"/>
    <mergeCell ref="F84:I84"/>
    <mergeCell ref="F30:I30"/>
    <mergeCell ref="F31:I31"/>
    <mergeCell ref="F38:I38"/>
    <mergeCell ref="F33:I33"/>
    <mergeCell ref="F36:I36"/>
    <mergeCell ref="F71:I71"/>
    <mergeCell ref="F73:I73"/>
    <mergeCell ref="F74:I74"/>
    <mergeCell ref="F25:I25"/>
    <mergeCell ref="F37:I37"/>
    <mergeCell ref="F39:I39"/>
    <mergeCell ref="F34:I34"/>
    <mergeCell ref="F35:I35"/>
    <mergeCell ref="F27:I27"/>
    <mergeCell ref="F28:I28"/>
    <mergeCell ref="F26:I26"/>
    <mergeCell ref="F81:I81"/>
    <mergeCell ref="F59:I59"/>
    <mergeCell ref="F79:I79"/>
    <mergeCell ref="F42:I42"/>
    <mergeCell ref="F44:I44"/>
    <mergeCell ref="F45:I45"/>
    <mergeCell ref="F46:I46"/>
    <mergeCell ref="F80:I80"/>
    <mergeCell ref="F65:I65"/>
    <mergeCell ref="F64:I64"/>
    <mergeCell ref="F47:I47"/>
    <mergeCell ref="F48:I48"/>
    <mergeCell ref="F49:I49"/>
    <mergeCell ref="F50:I50"/>
    <mergeCell ref="F69:I69"/>
    <mergeCell ref="F70:I70"/>
    <mergeCell ref="F54:I54"/>
    <mergeCell ref="F53:I53"/>
    <mergeCell ref="F51:I51"/>
    <mergeCell ref="F52:I52"/>
    <mergeCell ref="F55:I55"/>
    <mergeCell ref="F29:I29"/>
    <mergeCell ref="F76:I76"/>
    <mergeCell ref="F58:I58"/>
    <mergeCell ref="F56:I56"/>
    <mergeCell ref="F57:I57"/>
    <mergeCell ref="F41:I41"/>
    <mergeCell ref="F68:I68"/>
    <mergeCell ref="F66:I66"/>
    <mergeCell ref="F67:I67"/>
    <mergeCell ref="A4:P5"/>
    <mergeCell ref="F14:I14"/>
    <mergeCell ref="A8:I8"/>
    <mergeCell ref="D10:I10"/>
    <mergeCell ref="E11:I11"/>
    <mergeCell ref="D9:I9"/>
    <mergeCell ref="F12:I12"/>
    <mergeCell ref="F13:I13"/>
    <mergeCell ref="E16:I16"/>
    <mergeCell ref="E17:I17"/>
    <mergeCell ref="F32:I32"/>
    <mergeCell ref="F19:I19"/>
    <mergeCell ref="F18:I18"/>
    <mergeCell ref="F20:I20"/>
    <mergeCell ref="F21:I21"/>
    <mergeCell ref="F22:I22"/>
    <mergeCell ref="F23:I23"/>
    <mergeCell ref="F24:I24"/>
    <mergeCell ref="F60:I60"/>
    <mergeCell ref="F61:I61"/>
    <mergeCell ref="F62:I62"/>
    <mergeCell ref="F63:I63"/>
    <mergeCell ref="J1:P1"/>
    <mergeCell ref="J2:P2"/>
    <mergeCell ref="J3:P3"/>
    <mergeCell ref="F40:I40"/>
    <mergeCell ref="F43:I43"/>
    <mergeCell ref="D15:I15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№1</vt:lpstr>
      <vt:lpstr>прил №5</vt:lpstr>
      <vt:lpstr>прил №6</vt:lpstr>
      <vt:lpstr>приложение 7</vt:lpstr>
      <vt:lpstr>приложение 8</vt:lpstr>
      <vt:lpstr>приложение 9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2022-06-24T07:14:58Z</cp:lastPrinted>
  <dcterms:created xsi:type="dcterms:W3CDTF">2010-12-16T03:42:04Z</dcterms:created>
  <dcterms:modified xsi:type="dcterms:W3CDTF">2022-10-03T10:05:05Z</dcterms:modified>
</cp:coreProperties>
</file>